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bznifile1\root\上下水道課\業務係\経営比較分析表\R1決算経営比較分析表\"/>
    </mc:Choice>
  </mc:AlternateContent>
  <xr:revisionPtr revIDLastSave="0" documentId="13_ncr:1_{3261B62F-7FC8-4019-A64F-2C4EEE6090F8}" xr6:coauthVersionLast="43" xr6:coauthVersionMax="43" xr10:uidLastSave="{00000000-0000-0000-0000-000000000000}"/>
  <workbookProtection workbookAlgorithmName="SHA-512" workbookHashValue="tm3KATokHXexicLS1yf1PBWpcKZfXCuBLcKImw2K7f5ZquDTVtICXRItkOc5TJjnL2Uz9sL2woz13Jya78QkWg==" workbookSaltValue="2HOlTXxoxl3felUAqgQUU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F85" i="4"/>
  <c r="E85" i="4"/>
  <c r="BB10" i="4"/>
  <c r="AT10" i="4"/>
  <c r="AL10" i="4"/>
  <c r="I10" i="4"/>
  <c r="B10" i="4"/>
  <c r="BB8" i="4"/>
  <c r="AT8" i="4"/>
  <c r="W8" i="4"/>
  <c r="I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<sst xmlns="http://schemas.openxmlformats.org/spreadsheetml/2006/main" count="228" uniqueCount="113">
  <si>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</si>
  <si>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</si>
  <si>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</si>
  <si>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</si>
  <si>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</si>
  <si>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</si>
  <si>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</si>
  <si>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</si>
  <si>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</si>
  <si>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</si>
  <si>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</si>
  <si>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</si>
  <si>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</si>
  <si>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</si>
  <si>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</si>
  <si>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</si>
  <si>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</si>
  <si>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</si>
  <si>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</si>
  <si>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</si>
  <si>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</si>
  <si>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</si>
  <si>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</si>
  <si>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</si>
  <si>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</si>
  <si>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</si>
  <si>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</si>
  <si>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</si>
  <si>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</si>
  <si>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</si>
  <si>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</si>
  <si>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</si>
  <si>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</si>
  <si>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</si>
  <si>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</si>
  <si>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</si>
  <si>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</si>
  <si>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</si>
  <si>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</si>
  <si>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</si>
  <si>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</si>
  <si>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</si>
  <si>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</si>
  <si>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</si>
  <si>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</si>
  <si>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</si>
  <si>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</si>
  <si>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</si>
  <si>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</si>
  <si>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</si>
  <si>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</si>
  <si>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</si>
  <si>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</si>
  <si>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</si>
  <si>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</si>
  <si>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</si>
  <si>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</si>
  <si>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</si>
  <si>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</si>
  <si>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</si>
  <si>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</si>
  <si>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</si>
  <si>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</si>
  <si>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</si>
  <si>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</si>
  <si>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</si>
  <si>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</si>
  <si>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</si>
  <si>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</si>
  <si>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</si>
  <si>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</si>
  <si>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</si>
  <si>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</si>
  <si>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</si>
  <si>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</si>
  <si>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</si>
  <si>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</si>
  <si>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</si>
  <si>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</si>
  <si>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</si>
  <si>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</si>
  <si>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</si>
  <si>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</si>
  <si>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</si>
  <si>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</si>
  <si>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</si>
  <si>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</si>
  <si>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</si>
  <si>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</si>
  <si>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</si>
  <si>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</si>
  <si>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</si>
  <si>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</si>
  <si>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豊前市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</si>
  <si>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</si>
  <si>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</si>
  <si>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</si>
  <si>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</si>
  <si>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</si>
  <si>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</si>
  <si>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</si>
  <si>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</si>
  <si>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</si>
  <si>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</si>
  <si>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</si>
  <si>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</si>
  <si>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</si>
  <si>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</si>
  <si>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</si>
  <si>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</si>
  <si>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管路更新率は類似団体平均より低い数値となったが、管路経年化率は徐々に下がってきており、有収率も上がっているため、老朽管更新事業の成果が上がっていると思われる。
一方で、配水施設等の老朽化が進んでいるため、今後は施設の更新や耐震化を効率的に進めていく必要があると考えられる。</t>
    <rPh sb="0" eb="2">
      <t>カンロ</t>
    </rPh>
    <rPh sb="2" eb="4">
      <t>コウシン</t>
    </rPh>
    <rPh sb="4" eb="5">
      <t>リツ</t>
    </rPh>
    <rPh sb="6" eb="10">
      <t>ルイジダンタイ</t>
    </rPh>
    <rPh sb="10" eb="12">
      <t>ヘイキン</t>
    </rPh>
    <rPh sb="14" eb="15">
      <t>ヒク</t>
    </rPh>
    <rPh sb="16" eb="18">
      <t>スウチ</t>
    </rPh>
    <rPh sb="24" eb="26">
      <t>カンロ</t>
    </rPh>
    <rPh sb="26" eb="29">
      <t>ケイネンカ</t>
    </rPh>
    <rPh sb="29" eb="30">
      <t>リツ</t>
    </rPh>
    <rPh sb="31" eb="33">
      <t>ジョジョ</t>
    </rPh>
    <rPh sb="34" eb="35">
      <t>サ</t>
    </rPh>
    <rPh sb="43" eb="46">
      <t>ユウシュウリツ</t>
    </rPh>
    <rPh sb="47" eb="48">
      <t>ア</t>
    </rPh>
    <rPh sb="56" eb="58">
      <t>ロウキュウ</t>
    </rPh>
    <rPh sb="58" eb="59">
      <t>カン</t>
    </rPh>
    <rPh sb="59" eb="63">
      <t>コウシンジギョウ</t>
    </rPh>
    <rPh sb="64" eb="66">
      <t>セイカ</t>
    </rPh>
    <rPh sb="67" eb="68">
      <t>ア</t>
    </rPh>
    <rPh sb="74" eb="75">
      <t>オモ</t>
    </rPh>
    <rPh sb="80" eb="82">
      <t>イッポウ</t>
    </rPh>
    <rPh sb="84" eb="86">
      <t>ハイスイ</t>
    </rPh>
    <rPh sb="86" eb="88">
      <t>シセツ</t>
    </rPh>
    <rPh sb="88" eb="89">
      <t>トウ</t>
    </rPh>
    <rPh sb="90" eb="93">
      <t>ロウキュウカ</t>
    </rPh>
    <rPh sb="94" eb="95">
      <t>スス</t>
    </rPh>
    <rPh sb="102" eb="104">
      <t>コンゴ</t>
    </rPh>
    <rPh sb="105" eb="107">
      <t>シセツ</t>
    </rPh>
    <rPh sb="108" eb="110">
      <t>コウシン</t>
    </rPh>
    <rPh sb="111" eb="114">
      <t>タイシンカ</t>
    </rPh>
    <rPh sb="115" eb="118">
      <t>コウリツテキ</t>
    </rPh>
    <rPh sb="119" eb="120">
      <t>スス</t>
    </rPh>
    <rPh sb="124" eb="126">
      <t>ヒツヨウ</t>
    </rPh>
    <rPh sb="130" eb="131">
      <t>カンガ</t>
    </rPh>
    <phoneticPr fontId="4"/>
  </si>
  <si>
    <t>人口が減少していく中で、給水人口は現状維持できているが、今後は給水人口も減少に転じると思われ、給水収益の減少が懸念される。
また、老朽化した施設の更新費用の増加が懸念される。
今後安定した事業運営のために、経費の更なる見直しや、新たな水の供給先の確保による給水収益の増加に努め、老朽化施設の更新を計画的に進めていく必要がある。</t>
    <rPh sb="0" eb="2">
      <t>ジンコウ</t>
    </rPh>
    <rPh sb="3" eb="5">
      <t>ゲンショウ</t>
    </rPh>
    <rPh sb="9" eb="10">
      <t>ナカ</t>
    </rPh>
    <rPh sb="12" eb="14">
      <t>キュウスイ</t>
    </rPh>
    <rPh sb="14" eb="16">
      <t>ジンコウ</t>
    </rPh>
    <rPh sb="17" eb="21">
      <t>ゲンジョウイジ</t>
    </rPh>
    <rPh sb="28" eb="30">
      <t>コンゴ</t>
    </rPh>
    <rPh sb="31" eb="33">
      <t>キュウスイ</t>
    </rPh>
    <rPh sb="33" eb="35">
      <t>ジンコウ</t>
    </rPh>
    <rPh sb="36" eb="38">
      <t>ゲンショウ</t>
    </rPh>
    <rPh sb="39" eb="40">
      <t>テン</t>
    </rPh>
    <rPh sb="43" eb="44">
      <t>オモ</t>
    </rPh>
    <rPh sb="47" eb="49">
      <t>キュウスイ</t>
    </rPh>
    <rPh sb="49" eb="51">
      <t>シュウエキ</t>
    </rPh>
    <rPh sb="52" eb="54">
      <t>ゲンショウ</t>
    </rPh>
    <rPh sb="55" eb="57">
      <t>ケネン</t>
    </rPh>
    <rPh sb="65" eb="68">
      <t>ロウキュウカ</t>
    </rPh>
    <rPh sb="70" eb="72">
      <t>シセツ</t>
    </rPh>
    <rPh sb="73" eb="75">
      <t>コウシン</t>
    </rPh>
    <rPh sb="75" eb="77">
      <t>ヒヨウ</t>
    </rPh>
    <rPh sb="78" eb="80">
      <t>ゾウカ</t>
    </rPh>
    <rPh sb="81" eb="83">
      <t>ケネン</t>
    </rPh>
    <rPh sb="90" eb="92">
      <t>アンテイ</t>
    </rPh>
    <rPh sb="94" eb="96">
      <t>ジギョウ</t>
    </rPh>
    <rPh sb="96" eb="98">
      <t>ウンエイ</t>
    </rPh>
    <rPh sb="103" eb="105">
      <t>ケイヒ</t>
    </rPh>
    <rPh sb="136" eb="137">
      <t>ツト</t>
    </rPh>
    <rPh sb="139" eb="142">
      <t>ロウキュウカ</t>
    </rPh>
    <rPh sb="142" eb="144">
      <t>シセツ</t>
    </rPh>
    <rPh sb="145" eb="147">
      <t>コウシン</t>
    </rPh>
    <rPh sb="148" eb="151">
      <t>ケイカクテキ</t>
    </rPh>
    <rPh sb="152" eb="153">
      <t>スス</t>
    </rPh>
    <rPh sb="157" eb="159">
      <t>ヒツヨウ</t>
    </rPh>
    <phoneticPr fontId="4"/>
  </si>
  <si>
    <t xml:space="preserve">当年度においては、経常収支比率が100％を超え、黒字となったが、類似団体平均より低く、今後は受水費の増加により赤字となる見込みである。
また、料金回収率は依然として100％を下回っており、一般会計予算からの繰入金で不足額を補填している状況であり、厳しい経営状況が続いている。
</t>
    <rPh sb="0" eb="3">
      <t>トウネンド</t>
    </rPh>
    <rPh sb="21" eb="22">
      <t>コ</t>
    </rPh>
    <rPh sb="24" eb="26">
      <t>クロジ</t>
    </rPh>
    <rPh sb="32" eb="34">
      <t>ルイジ</t>
    </rPh>
    <rPh sb="34" eb="36">
      <t>ダンタイ</t>
    </rPh>
    <rPh sb="36" eb="38">
      <t>ヘイキン</t>
    </rPh>
    <rPh sb="40" eb="41">
      <t>ヒク</t>
    </rPh>
    <rPh sb="43" eb="45">
      <t>コンゴ</t>
    </rPh>
    <rPh sb="46" eb="49">
      <t>ジュスイヒ</t>
    </rPh>
    <rPh sb="50" eb="52">
      <t>ゾウカ</t>
    </rPh>
    <rPh sb="55" eb="57">
      <t>アカジ</t>
    </rPh>
    <rPh sb="60" eb="62">
      <t>ミコ</t>
    </rPh>
    <rPh sb="71" eb="73">
      <t>リョウキン</t>
    </rPh>
    <rPh sb="73" eb="76">
      <t>カイシュウリツ</t>
    </rPh>
    <rPh sb="77" eb="79">
      <t>イゼン</t>
    </rPh>
    <rPh sb="87" eb="89">
      <t>シタマワ</t>
    </rPh>
    <rPh sb="94" eb="100">
      <t>イッパンカイケイヨサン</t>
    </rPh>
    <rPh sb="103" eb="106">
      <t>クリイレキン</t>
    </rPh>
    <rPh sb="107" eb="109">
      <t>フソク</t>
    </rPh>
    <rPh sb="109" eb="110">
      <t>ガク</t>
    </rPh>
    <rPh sb="111" eb="113">
      <t>ホテン</t>
    </rPh>
    <rPh sb="117" eb="119">
      <t>ジョウキョウ</t>
    </rPh>
    <rPh sb="123" eb="124">
      <t>キビ</t>
    </rPh>
    <rPh sb="126" eb="128">
      <t>ケイエイ</t>
    </rPh>
    <rPh sb="128" eb="130">
      <t>ジョウキョウ</t>
    </rPh>
    <rPh sb="131" eb="13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</si>
</sst>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0.28999999999999998</c:v>
                </c:pt>
                <c:pt idx="1">
                  <c:v>0.61</c:v>
                </c:pt>
                <c:pt idx="2">
                  <c:v>0.33</c:v>
                </c:pt>
                <c:pt idx="3">
                  <c:v>0.87</c:v>
                </c:pt>
                <c:pt idx="4">
                  <c:v>0.38</c:v>
                </c:pt>
              </c:numCache>
            </c:numRef>
          </c:val>
          <c:extLst>
            <c:ext xmlns:c16="http://schemas.microsoft.com/office/drawing/2014/chart" uri="{C3380CC4-5D6E-409C-BE32-E72D297353CC}">
              <c16:uniqueId val="{00000000-AC5F-4D8C-88AC-20C54458953D}"/>
            </c:ext>
          </c:extLst>
        </c:ser>
        <c:dLbls>
          <c:showLegendKey val="0"/>
          <c:showVal val="0"/>
          <c:showCatName val="0"/>
          <c:showSerName val="0"/>
          <c:showPercent val="0"/>
          <c:showBubbleSize val="0"/>
        </c:dLbls>
        <c:gapWidth val="150"/>
        <c:axId val="394516496"/>
        <c:axId val="39451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C5F-4D8C-88AC-20C54458953D}"/>
            </c:ext>
          </c:extLst>
        </c:ser>
        <c:dLbls>
          <c:showLegendKey val="0"/>
          <c:showVal val="0"/>
          <c:showCatName val="0"/>
          <c:showSerName val="0"/>
          <c:showPercent val="0"/>
          <c:showBubbleSize val="0"/>
        </c:dLbls>
        <c:marker val="1"/>
        <c:smooth val="0"/>
        <c:axId val="394516496"/>
        <c:axId val="394516880"/>
      </c:lineChart>
      <c:dateAx>
        <c:axId val="394516496"/>
        <c:scaling>
          <c:orientation val="minMax"/>
        </c:scaling>
        <c:delete val="1"/>
        <c:axPos val="b"/>
        <c:numFmt formatCode="&quot;H&quot;yy" sourceLinked="1"/>
        <c:majorTickMark val="none"/>
        <c:minorTickMark val="none"/>
        <c:tickLblPos val="none"/>
        <c:crossAx val="394516880"/>
        <c:crosses val="autoZero"/>
        <c:auto val="1"/>
        <c:lblOffset val="100"/>
        <c:baseTimeUnit val="years"/>
      </c:dateAx>
      <c:valAx>
        <c:axId val="39451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1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63.93</c:v>
                </c:pt>
                <c:pt idx="1">
                  <c:v>63.61</c:v>
                </c:pt>
                <c:pt idx="2">
                  <c:v>64.84</c:v>
                </c:pt>
                <c:pt idx="3">
                  <c:v>62.29</c:v>
                </c:pt>
                <c:pt idx="4">
                  <c:v>66.56</c:v>
                </c:pt>
              </c:numCache>
            </c:numRef>
          </c:val>
          <c:extLst>
            <c:ext xmlns:c16="http://schemas.microsoft.com/office/drawing/2014/chart" uri="{C3380CC4-5D6E-409C-BE32-E72D297353CC}">
              <c16:uniqueId val="{00000000-9F7A-4B9B-BAAD-BEB971BB8CBF}"/>
            </c:ext>
          </c:extLst>
        </c:ser>
        <c:dLbls>
          <c:showLegendKey val="0"/>
          <c:showVal val="0"/>
          <c:showCatName val="0"/>
          <c:showSerName val="0"/>
          <c:showPercent val="0"/>
          <c:showBubbleSize val="0"/>
        </c:dLbls>
        <c:gapWidth val="150"/>
        <c:axId val="395409224"/>
        <c:axId val="3954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9F7A-4B9B-BAAD-BEB971BB8CBF}"/>
            </c:ext>
          </c:extLst>
        </c:ser>
        <c:dLbls>
          <c:showLegendKey val="0"/>
          <c:showVal val="0"/>
          <c:showCatName val="0"/>
          <c:showSerName val="0"/>
          <c:showPercent val="0"/>
          <c:showBubbleSize val="0"/>
        </c:dLbls>
        <c:marker val="1"/>
        <c:smooth val="0"/>
        <c:axId val="395409224"/>
        <c:axId val="395408832"/>
      </c:lineChart>
      <c:dateAx>
        <c:axId val="395409224"/>
        <c:scaling>
          <c:orientation val="minMax"/>
        </c:scaling>
        <c:delete val="1"/>
        <c:axPos val="b"/>
        <c:numFmt formatCode="&quot;H&quot;yy" sourceLinked="1"/>
        <c:majorTickMark val="none"/>
        <c:minorTickMark val="none"/>
        <c:tickLblPos val="none"/>
        <c:crossAx val="395408832"/>
        <c:crosses val="autoZero"/>
        <c:auto val="1"/>
        <c:lblOffset val="100"/>
        <c:baseTimeUnit val="years"/>
      </c:dateAx>
      <c:valAx>
        <c:axId val="3954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0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84.85</c:v>
                </c:pt>
                <c:pt idx="1">
                  <c:v>82.89</c:v>
                </c:pt>
                <c:pt idx="2">
                  <c:v>80.2</c:v>
                </c:pt>
                <c:pt idx="3">
                  <c:v>82.81</c:v>
                </c:pt>
                <c:pt idx="4">
                  <c:v>85.59</c:v>
                </c:pt>
              </c:numCache>
            </c:numRef>
          </c:val>
          <c:extLst>
            <c:ext xmlns:c16="http://schemas.microsoft.com/office/drawing/2014/chart" uri="{C3380CC4-5D6E-409C-BE32-E72D297353CC}">
              <c16:uniqueId val="{00000000-3668-43A0-A6F5-059D1E668DC9}"/>
            </c:ext>
          </c:extLst>
        </c:ser>
        <c:dLbls>
          <c:showLegendKey val="0"/>
          <c:showVal val="0"/>
          <c:showCatName val="0"/>
          <c:showSerName val="0"/>
          <c:showPercent val="0"/>
          <c:showBubbleSize val="0"/>
        </c:dLbls>
        <c:gapWidth val="150"/>
        <c:axId val="395404912"/>
        <c:axId val="39540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668-43A0-A6F5-059D1E668DC9}"/>
            </c:ext>
          </c:extLst>
        </c:ser>
        <c:dLbls>
          <c:showLegendKey val="0"/>
          <c:showVal val="0"/>
          <c:showCatName val="0"/>
          <c:showSerName val="0"/>
          <c:showPercent val="0"/>
          <c:showBubbleSize val="0"/>
        </c:dLbls>
        <c:marker val="1"/>
        <c:smooth val="0"/>
        <c:axId val="395404912"/>
        <c:axId val="395403344"/>
      </c:lineChart>
      <c:dateAx>
        <c:axId val="395404912"/>
        <c:scaling>
          <c:orientation val="minMax"/>
        </c:scaling>
        <c:delete val="1"/>
        <c:axPos val="b"/>
        <c:numFmt formatCode="&quot;H&quot;yy" sourceLinked="1"/>
        <c:majorTickMark val="none"/>
        <c:minorTickMark val="none"/>
        <c:tickLblPos val="none"/>
        <c:crossAx val="395403344"/>
        <c:crosses val="autoZero"/>
        <c:auto val="1"/>
        <c:lblOffset val="100"/>
        <c:baseTimeUnit val="years"/>
      </c:dateAx>
      <c:valAx>
        <c:axId val="39540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0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102.67</c:v>
                </c:pt>
                <c:pt idx="1">
                  <c:v>97.76</c:v>
                </c:pt>
                <c:pt idx="2">
                  <c:v>97.92</c:v>
                </c:pt>
                <c:pt idx="3">
                  <c:v>97.64</c:v>
                </c:pt>
                <c:pt idx="4">
                  <c:v>100.98</c:v>
                </c:pt>
              </c:numCache>
            </c:numRef>
          </c:val>
          <c:extLst>
            <c:ext xmlns:c16="http://schemas.microsoft.com/office/drawing/2014/chart" uri="{C3380CC4-5D6E-409C-BE32-E72D297353CC}">
              <c16:uniqueId val="{00000000-1684-4F29-A873-8338DD0CE2FC}"/>
            </c:ext>
          </c:extLst>
        </c:ser>
        <c:dLbls>
          <c:showLegendKey val="0"/>
          <c:showVal val="0"/>
          <c:showCatName val="0"/>
          <c:showSerName val="0"/>
          <c:showPercent val="0"/>
          <c:showBubbleSize val="0"/>
        </c:dLbls>
        <c:gapWidth val="150"/>
        <c:axId val="395112808"/>
        <c:axId val="19054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684-4F29-A873-8338DD0CE2FC}"/>
            </c:ext>
          </c:extLst>
        </c:ser>
        <c:dLbls>
          <c:showLegendKey val="0"/>
          <c:showVal val="0"/>
          <c:showCatName val="0"/>
          <c:showSerName val="0"/>
          <c:showPercent val="0"/>
          <c:showBubbleSize val="0"/>
        </c:dLbls>
        <c:marker val="1"/>
        <c:smooth val="0"/>
        <c:axId val="395112808"/>
        <c:axId val="190548696"/>
      </c:lineChart>
      <c:dateAx>
        <c:axId val="395112808"/>
        <c:scaling>
          <c:orientation val="minMax"/>
        </c:scaling>
        <c:delete val="1"/>
        <c:axPos val="b"/>
        <c:numFmt formatCode="&quot;H&quot;yy" sourceLinked="1"/>
        <c:majorTickMark val="none"/>
        <c:minorTickMark val="none"/>
        <c:tickLblPos val="none"/>
        <c:crossAx val="190548696"/>
        <c:crosses val="autoZero"/>
        <c:auto val="1"/>
        <c:lblOffset val="100"/>
        <c:baseTimeUnit val="years"/>
      </c:dateAx>
      <c:valAx>
        <c:axId val="190548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1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45.32</c:v>
                </c:pt>
                <c:pt idx="1">
                  <c:v>46.41</c:v>
                </c:pt>
                <c:pt idx="2">
                  <c:v>47.74</c:v>
                </c:pt>
                <c:pt idx="3">
                  <c:v>48.65</c:v>
                </c:pt>
                <c:pt idx="4">
                  <c:v>49.86</c:v>
                </c:pt>
              </c:numCache>
            </c:numRef>
          </c:val>
          <c:extLst>
            <c:ext xmlns:c16="http://schemas.microsoft.com/office/drawing/2014/chart" uri="{C3380CC4-5D6E-409C-BE32-E72D297353CC}">
              <c16:uniqueId val="{00000000-B7B0-462E-A984-0B1ACDEBE98F}"/>
            </c:ext>
          </c:extLst>
        </c:ser>
        <c:dLbls>
          <c:showLegendKey val="0"/>
          <c:showVal val="0"/>
          <c:showCatName val="0"/>
          <c:showSerName val="0"/>
          <c:showPercent val="0"/>
          <c:showBubbleSize val="0"/>
        </c:dLbls>
        <c:gapWidth val="150"/>
        <c:axId val="190550656"/>
        <c:axId val="19055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7B0-462E-A984-0B1ACDEBE98F}"/>
            </c:ext>
          </c:extLst>
        </c:ser>
        <c:dLbls>
          <c:showLegendKey val="0"/>
          <c:showVal val="0"/>
          <c:showCatName val="0"/>
          <c:showSerName val="0"/>
          <c:showPercent val="0"/>
          <c:showBubbleSize val="0"/>
        </c:dLbls>
        <c:marker val="1"/>
        <c:smooth val="0"/>
        <c:axId val="190550656"/>
        <c:axId val="190550264"/>
      </c:lineChart>
      <c:dateAx>
        <c:axId val="190550656"/>
        <c:scaling>
          <c:orientation val="minMax"/>
        </c:scaling>
        <c:delete val="1"/>
        <c:axPos val="b"/>
        <c:numFmt formatCode="&quot;H&quot;yy" sourceLinked="1"/>
        <c:majorTickMark val="none"/>
        <c:minorTickMark val="none"/>
        <c:tickLblPos val="none"/>
        <c:crossAx val="190550264"/>
        <c:crosses val="autoZero"/>
        <c:auto val="1"/>
        <c:lblOffset val="100"/>
        <c:baseTimeUnit val="years"/>
      </c:dateAx>
      <c:valAx>
        <c:axId val="19055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10.81</c:v>
                </c:pt>
                <c:pt idx="1">
                  <c:v>10.61</c:v>
                </c:pt>
                <c:pt idx="2">
                  <c:v>10.35</c:v>
                </c:pt>
                <c:pt idx="3">
                  <c:v>10</c:v>
                </c:pt>
                <c:pt idx="4">
                  <c:v>9.73</c:v>
                </c:pt>
              </c:numCache>
            </c:numRef>
          </c:val>
          <c:extLst>
            <c:ext xmlns:c16="http://schemas.microsoft.com/office/drawing/2014/chart" uri="{C3380CC4-5D6E-409C-BE32-E72D297353CC}">
              <c16:uniqueId val="{00000000-C7CC-4441-B515-D8F418136D39}"/>
            </c:ext>
          </c:extLst>
        </c:ser>
        <c:dLbls>
          <c:showLegendKey val="0"/>
          <c:showVal val="0"/>
          <c:showCatName val="0"/>
          <c:showSerName val="0"/>
          <c:showPercent val="0"/>
          <c:showBubbleSize val="0"/>
        </c:dLbls>
        <c:gapWidth val="150"/>
        <c:axId val="395158256"/>
        <c:axId val="39516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7CC-4441-B515-D8F418136D39}"/>
            </c:ext>
          </c:extLst>
        </c:ser>
        <c:dLbls>
          <c:showLegendKey val="0"/>
          <c:showVal val="0"/>
          <c:showCatName val="0"/>
          <c:showSerName val="0"/>
          <c:showPercent val="0"/>
          <c:showBubbleSize val="0"/>
        </c:dLbls>
        <c:marker val="1"/>
        <c:smooth val="0"/>
        <c:axId val="395158256"/>
        <c:axId val="395161392"/>
      </c:lineChart>
      <c:dateAx>
        <c:axId val="395158256"/>
        <c:scaling>
          <c:orientation val="minMax"/>
        </c:scaling>
        <c:delete val="1"/>
        <c:axPos val="b"/>
        <c:numFmt formatCode="&quot;H&quot;yy" sourceLinked="1"/>
        <c:majorTickMark val="none"/>
        <c:minorTickMark val="none"/>
        <c:tickLblPos val="none"/>
        <c:crossAx val="395161392"/>
        <c:crosses val="autoZero"/>
        <c:auto val="1"/>
        <c:lblOffset val="100"/>
        <c:baseTimeUnit val="years"/>
      </c:dateAx>
      <c:valAx>
        <c:axId val="3951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5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C7-4B61-90E7-EEE2885F1BA9}"/>
            </c:ext>
          </c:extLst>
        </c:ser>
        <c:dLbls>
          <c:showLegendKey val="0"/>
          <c:showVal val="0"/>
          <c:showCatName val="0"/>
          <c:showSerName val="0"/>
          <c:showPercent val="0"/>
          <c:showBubbleSize val="0"/>
        </c:dLbls>
        <c:gapWidth val="150"/>
        <c:axId val="395160608"/>
        <c:axId val="3951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6DC7-4B61-90E7-EEE2885F1BA9}"/>
            </c:ext>
          </c:extLst>
        </c:ser>
        <c:dLbls>
          <c:showLegendKey val="0"/>
          <c:showVal val="0"/>
          <c:showCatName val="0"/>
          <c:showSerName val="0"/>
          <c:showPercent val="0"/>
          <c:showBubbleSize val="0"/>
        </c:dLbls>
        <c:marker val="1"/>
        <c:smooth val="0"/>
        <c:axId val="395160608"/>
        <c:axId val="395162176"/>
      </c:lineChart>
      <c:dateAx>
        <c:axId val="395160608"/>
        <c:scaling>
          <c:orientation val="minMax"/>
        </c:scaling>
        <c:delete val="1"/>
        <c:axPos val="b"/>
        <c:numFmt formatCode="&quot;H&quot;yy" sourceLinked="1"/>
        <c:majorTickMark val="none"/>
        <c:minorTickMark val="none"/>
        <c:tickLblPos val="none"/>
        <c:crossAx val="395162176"/>
        <c:crosses val="autoZero"/>
        <c:auto val="1"/>
        <c:lblOffset val="100"/>
        <c:baseTimeUnit val="years"/>
      </c:dateAx>
      <c:valAx>
        <c:axId val="39516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1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190.24</c:v>
                </c:pt>
                <c:pt idx="1">
                  <c:v>151.37</c:v>
                </c:pt>
                <c:pt idx="2">
                  <c:v>164.49</c:v>
                </c:pt>
                <c:pt idx="3">
                  <c:v>143.41</c:v>
                </c:pt>
                <c:pt idx="4">
                  <c:v>224.73</c:v>
                </c:pt>
              </c:numCache>
            </c:numRef>
          </c:val>
          <c:extLst>
            <c:ext xmlns:c16="http://schemas.microsoft.com/office/drawing/2014/chart" uri="{C3380CC4-5D6E-409C-BE32-E72D297353CC}">
              <c16:uniqueId val="{00000000-9C14-4417-AC4C-43404D8E17FA}"/>
            </c:ext>
          </c:extLst>
        </c:ser>
        <c:dLbls>
          <c:showLegendKey val="0"/>
          <c:showVal val="0"/>
          <c:showCatName val="0"/>
          <c:showSerName val="0"/>
          <c:showPercent val="0"/>
          <c:showBubbleSize val="0"/>
        </c:dLbls>
        <c:gapWidth val="150"/>
        <c:axId val="395158648"/>
        <c:axId val="39516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C14-4417-AC4C-43404D8E17FA}"/>
            </c:ext>
          </c:extLst>
        </c:ser>
        <c:dLbls>
          <c:showLegendKey val="0"/>
          <c:showVal val="0"/>
          <c:showCatName val="0"/>
          <c:showSerName val="0"/>
          <c:showPercent val="0"/>
          <c:showBubbleSize val="0"/>
        </c:dLbls>
        <c:marker val="1"/>
        <c:smooth val="0"/>
        <c:axId val="395158648"/>
        <c:axId val="395160216"/>
      </c:lineChart>
      <c:dateAx>
        <c:axId val="395158648"/>
        <c:scaling>
          <c:orientation val="minMax"/>
        </c:scaling>
        <c:delete val="1"/>
        <c:axPos val="b"/>
        <c:numFmt formatCode="&quot;H&quot;yy" sourceLinked="1"/>
        <c:majorTickMark val="none"/>
        <c:minorTickMark val="none"/>
        <c:tickLblPos val="none"/>
        <c:crossAx val="395160216"/>
        <c:crosses val="autoZero"/>
        <c:auto val="1"/>
        <c:lblOffset val="100"/>
        <c:baseTimeUnit val="years"/>
      </c:dateAx>
      <c:valAx>
        <c:axId val="395160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15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234.5</c:v>
                </c:pt>
                <c:pt idx="1">
                  <c:v>239.26</c:v>
                </c:pt>
                <c:pt idx="2">
                  <c:v>235.11</c:v>
                </c:pt>
                <c:pt idx="3">
                  <c:v>244.27</c:v>
                </c:pt>
                <c:pt idx="4">
                  <c:v>233.76</c:v>
                </c:pt>
              </c:numCache>
            </c:numRef>
          </c:val>
          <c:extLst>
            <c:ext xmlns:c16="http://schemas.microsoft.com/office/drawing/2014/chart" uri="{C3380CC4-5D6E-409C-BE32-E72D297353CC}">
              <c16:uniqueId val="{00000000-9832-453E-BAC1-A00FADC5727D}"/>
            </c:ext>
          </c:extLst>
        </c:ser>
        <c:dLbls>
          <c:showLegendKey val="0"/>
          <c:showVal val="0"/>
          <c:showCatName val="0"/>
          <c:showSerName val="0"/>
          <c:showPercent val="0"/>
          <c:showBubbleSize val="0"/>
        </c:dLbls>
        <c:gapWidth val="150"/>
        <c:axId val="395156296"/>
        <c:axId val="39515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832-453E-BAC1-A00FADC5727D}"/>
            </c:ext>
          </c:extLst>
        </c:ser>
        <c:dLbls>
          <c:showLegendKey val="0"/>
          <c:showVal val="0"/>
          <c:showCatName val="0"/>
          <c:showSerName val="0"/>
          <c:showPercent val="0"/>
          <c:showBubbleSize val="0"/>
        </c:dLbls>
        <c:marker val="1"/>
        <c:smooth val="0"/>
        <c:axId val="395156296"/>
        <c:axId val="395156688"/>
      </c:lineChart>
      <c:dateAx>
        <c:axId val="395156296"/>
        <c:scaling>
          <c:orientation val="minMax"/>
        </c:scaling>
        <c:delete val="1"/>
        <c:axPos val="b"/>
        <c:numFmt formatCode="&quot;H&quot;yy" sourceLinked="1"/>
        <c:majorTickMark val="none"/>
        <c:minorTickMark val="none"/>
        <c:tickLblPos val="none"/>
        <c:crossAx val="395156688"/>
        <c:crosses val="autoZero"/>
        <c:auto val="1"/>
        <c:lblOffset val="100"/>
        <c:baseTimeUnit val="years"/>
      </c:dateAx>
      <c:valAx>
        <c:axId val="39515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1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88.55</c:v>
                </c:pt>
                <c:pt idx="1">
                  <c:v>85.63</c:v>
                </c:pt>
                <c:pt idx="2">
                  <c:v>86.45</c:v>
                </c:pt>
                <c:pt idx="3">
                  <c:v>86.63</c:v>
                </c:pt>
                <c:pt idx="4">
                  <c:v>88.8</c:v>
                </c:pt>
              </c:numCache>
            </c:numRef>
          </c:val>
          <c:extLst>
            <c:ext xmlns:c16="http://schemas.microsoft.com/office/drawing/2014/chart" uri="{C3380CC4-5D6E-409C-BE32-E72D297353CC}">
              <c16:uniqueId val="{00000000-DED9-4C9D-A49F-4002B34EA3BA}"/>
            </c:ext>
          </c:extLst>
        </c:ser>
        <c:dLbls>
          <c:showLegendKey val="0"/>
          <c:showVal val="0"/>
          <c:showCatName val="0"/>
          <c:showSerName val="0"/>
          <c:showPercent val="0"/>
          <c:showBubbleSize val="0"/>
        </c:dLbls>
        <c:gapWidth val="150"/>
        <c:axId val="395157080"/>
        <c:axId val="39515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DED9-4C9D-A49F-4002B34EA3BA}"/>
            </c:ext>
          </c:extLst>
        </c:ser>
        <c:dLbls>
          <c:showLegendKey val="0"/>
          <c:showVal val="0"/>
          <c:showCatName val="0"/>
          <c:showSerName val="0"/>
          <c:showPercent val="0"/>
          <c:showBubbleSize val="0"/>
        </c:dLbls>
        <c:marker val="1"/>
        <c:smooth val="0"/>
        <c:axId val="395157080"/>
        <c:axId val="395157864"/>
      </c:lineChart>
      <c:dateAx>
        <c:axId val="395157080"/>
        <c:scaling>
          <c:orientation val="minMax"/>
        </c:scaling>
        <c:delete val="1"/>
        <c:axPos val="b"/>
        <c:numFmt formatCode="&quot;H&quot;yy" sourceLinked="1"/>
        <c:majorTickMark val="none"/>
        <c:minorTickMark val="none"/>
        <c:tickLblPos val="none"/>
        <c:crossAx val="395157864"/>
        <c:crosses val="autoZero"/>
        <c:auto val="1"/>
        <c:lblOffset val="100"/>
        <c:baseTimeUnit val="years"/>
      </c:dateAx>
      <c:valAx>
        <c:axId val="39515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5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271</c:v>
                </c:pt>
                <c:pt idx="1">
                  <c:v>277.73</c:v>
                </c:pt>
                <c:pt idx="2">
                  <c:v>275.2</c:v>
                </c:pt>
                <c:pt idx="3">
                  <c:v>274.01</c:v>
                </c:pt>
                <c:pt idx="4">
                  <c:v>250.32</c:v>
                </c:pt>
              </c:numCache>
            </c:numRef>
          </c:val>
          <c:extLst>
            <c:ext xmlns:c16="http://schemas.microsoft.com/office/drawing/2014/chart" uri="{C3380CC4-5D6E-409C-BE32-E72D297353CC}">
              <c16:uniqueId val="{00000000-0621-473F-9563-75D42B3B97A2}"/>
            </c:ext>
          </c:extLst>
        </c:ser>
        <c:dLbls>
          <c:showLegendKey val="0"/>
          <c:showVal val="0"/>
          <c:showCatName val="0"/>
          <c:showSerName val="0"/>
          <c:showPercent val="0"/>
          <c:showBubbleSize val="0"/>
        </c:dLbls>
        <c:gapWidth val="150"/>
        <c:axId val="395408048"/>
        <c:axId val="39540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621-473F-9563-75D42B3B97A2}"/>
            </c:ext>
          </c:extLst>
        </c:ser>
        <c:dLbls>
          <c:showLegendKey val="0"/>
          <c:showVal val="0"/>
          <c:showCatName val="0"/>
          <c:showSerName val="0"/>
          <c:showPercent val="0"/>
          <c:showBubbleSize val="0"/>
        </c:dLbls>
        <c:marker val="1"/>
        <c:smooth val="0"/>
        <c:axId val="395408048"/>
        <c:axId val="395406872"/>
      </c:lineChart>
      <c:dateAx>
        <c:axId val="395408048"/>
        <c:scaling>
          <c:orientation val="minMax"/>
        </c:scaling>
        <c:delete val="1"/>
        <c:axPos val="b"/>
        <c:numFmt formatCode="&quot;H&quot;yy" sourceLinked="1"/>
        <c:majorTickMark val="none"/>
        <c:minorTickMark val="none"/>
        <c:tickLblPos val="none"/>
        <c:crossAx val="395406872"/>
        <c:crosses val="autoZero"/>
        <c:auto val="1"/>
        <c:lblOffset val="100"/>
        <c:baseTimeUnit val="years"/>
      </c:dateAx>
      <c:valAx>
        <c:axId val="3954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福岡県　豊前市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25341</v>
      </c>
      <c r="AM8" s="61"/>
      <c r="AN8" s="61"/>
      <c r="AO8" s="61"/>
      <c r="AP8" s="61"/>
      <c r="AQ8" s="61"/>
      <c r="AR8" s="61"/>
      <c r="AS8" s="61"/>
      <c r="AT8" s="52">
        <f>データ!$S$6</f>
        <v>111.01</v>
      </c>
      <c r="AU8" s="53"/>
      <c r="AV8" s="53"/>
      <c r="AW8" s="53"/>
      <c r="AX8" s="53"/>
      <c r="AY8" s="53"/>
      <c r="AZ8" s="53"/>
      <c r="BA8" s="53"/>
      <c r="BB8" s="54">
        <f>データ!$T$6</f>
        <v>228.28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69.23</v>
      </c>
      <c r="J10" s="53"/>
      <c r="K10" s="53"/>
      <c r="L10" s="53"/>
      <c r="M10" s="53"/>
      <c r="N10" s="53"/>
      <c r="O10" s="64"/>
      <c r="P10" s="54">
        <f>データ!$P$6</f>
        <v>71.97</v>
      </c>
      <c r="Q10" s="54"/>
      <c r="R10" s="54"/>
      <c r="S10" s="54"/>
      <c r="T10" s="54"/>
      <c r="U10" s="54"/>
      <c r="V10" s="54"/>
      <c r="W10" s="61">
        <f>データ!$Q$6</f>
        <v>4570</v>
      </c>
      <c r="X10" s="61"/>
      <c r="Y10" s="61"/>
      <c r="Z10" s="61"/>
      <c r="AA10" s="61"/>
      <c r="AB10" s="61"/>
      <c r="AC10" s="61"/>
      <c r="AD10" s="2"/>
      <c r="AE10" s="2"/>
      <c r="AF10" s="2"/>
      <c r="AG10" s="2"/>
      <c r="AH10" s="4"/>
      <c r="AI10" s="4"/>
      <c r="AJ10" s="4"/>
      <c r="AK10" s="4"/>
      <c r="AL10" s="61">
        <f>データ!$U$6</f>
        <v>18128</v>
      </c>
      <c r="AM10" s="61"/>
      <c r="AN10" s="61"/>
      <c r="AO10" s="61"/>
      <c r="AP10" s="61"/>
      <c r="AQ10" s="61"/>
      <c r="AR10" s="61"/>
      <c r="AS10" s="61"/>
      <c r="AT10" s="52">
        <f>データ!$V$6</f>
        <v>16.7</v>
      </c>
      <c r="AU10" s="53"/>
      <c r="AV10" s="53"/>
      <c r="AW10" s="53"/>
      <c r="AX10" s="53"/>
      <c r="AY10" s="53"/>
      <c r="AZ10" s="53"/>
      <c r="BA10" s="53"/>
      <c r="BB10" s="54">
        <f>データ!$W$6</f>
        <v>1085.51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umzXDlokD1me/kB7gwjlSBrWebIMe3wIGifQxreqVjzm2pZu32ZVFjhLFPjgx96+0HNU+Va/5z/LLZUI/qcJQ==" saltValue="RTJYUDMs3zFarn49pj8o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402141</v>
      </c>
      <c r="D6" s="34">
        <f t="shared" si="3"/>
        <v>46</v>
      </c>
      <c r="E6" s="34">
        <f t="shared" si="3"/>
        <v>1</v>
      </c>
      <c r="F6" s="34">
        <f t="shared" si="3"/>
        <v>0</v>
      </c>
      <c r="G6" s="34">
        <f t="shared" si="3"/>
        <v>1</v>
      </c>
      <c r="H6" s="34" t="str">
        <f t="shared" si="3"/>
        <v>福岡県　豊前市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69.23</v>
      </c>
      <c r="P6" s="35">
        <f t="shared" si="3"/>
        <v>71.97</v>
      </c>
      <c r="Q6" s="35">
        <f t="shared" si="3"/>
        <v>4570</v>
      </c>
      <c r="R6" s="35">
        <f t="shared" si="3"/>
        <v>25341</v>
      </c>
      <c r="S6" s="35">
        <f t="shared" si="3"/>
        <v>111.01</v>
      </c>
      <c r="T6" s="35">
        <f t="shared" si="3"/>
        <v>228.28</v>
      </c>
      <c r="U6" s="35">
        <f t="shared" si="3"/>
        <v>18128</v>
      </c>
      <c r="V6" s="35">
        <f t="shared" si="3"/>
        <v>16.7</v>
      </c>
      <c r="W6" s="35">
        <f t="shared" si="3"/>
        <v>1085.51</v>
      </c>
      <c r="X6" s="36">
        <f>IF(X7="",NA(),X7)</f>
        <v>102.67</v>
      </c>
      <c r="Y6" s="36">
        <f t="shared" ref="Y6:AG6" si="4">IF(Y7="",NA(),Y7)</f>
        <v>97.76</v>
      </c>
      <c r="Z6" s="36">
        <f t="shared" si="4"/>
        <v>97.92</v>
      </c>
      <c r="AA6" s="36">
        <f t="shared" si="4"/>
        <v>97.64</v>
      </c>
      <c r="AB6" s="36">
        <f t="shared" si="4"/>
        <v>100.98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190.24</v>
      </c>
      <c r="AU6" s="36">
        <f t="shared" ref="AU6:BC6" si="6">IF(AU7="",NA(),AU7)</f>
        <v>151.37</v>
      </c>
      <c r="AV6" s="36">
        <f t="shared" si="6"/>
        <v>164.49</v>
      </c>
      <c r="AW6" s="36">
        <f t="shared" si="6"/>
        <v>143.41</v>
      </c>
      <c r="AX6" s="36">
        <f t="shared" si="6"/>
        <v>224.73</v>
      </c>
      <c r="AY6" s="36">
        <f t="shared" si="6"/>
        <v>391.54</v>
      </c>
      <c r="AZ6" s="36">
        <f t="shared" si="6"/>
        <v>384.34</v>
      </c>
      <c r="BA6" s="36">
        <f t="shared" si="6"/>
        <v>359.47</v>
      </c>
      <c r="BB6" s="36">
        <f t="shared" si="6"/>
        <v>369.69</v>
      </c>
      <c r="BC6" s="36">
        <f t="shared" si="6"/>
        <v>379.08</v>
      </c>
      <c r="BD6" s="35" t="str">
        <f>IF(BD7="","",IF(BD7="-","【-】","【"&amp;SUBSTITUTE(TEXT(BD7,"#,##0.00"),"-","△")&amp;"】"))</f>
        <v>【264.97】</v>
      </c>
      <c r="BE6" s="36">
        <f>IF(BE7="",NA(),BE7)</f>
        <v>234.5</v>
      </c>
      <c r="BF6" s="36">
        <f t="shared" ref="BF6:BN6" si="7">IF(BF7="",NA(),BF7)</f>
        <v>239.26</v>
      </c>
      <c r="BG6" s="36">
        <f t="shared" si="7"/>
        <v>235.11</v>
      </c>
      <c r="BH6" s="36">
        <f t="shared" si="7"/>
        <v>244.27</v>
      </c>
      <c r="BI6" s="36">
        <f t="shared" si="7"/>
        <v>233.76</v>
      </c>
      <c r="BJ6" s="36">
        <f t="shared" si="7"/>
        <v>386.97</v>
      </c>
      <c r="BK6" s="36">
        <f t="shared" si="7"/>
        <v>380.58</v>
      </c>
      <c r="BL6" s="36">
        <f t="shared" si="7"/>
        <v>401.79</v>
      </c>
      <c r="BM6" s="36">
        <f t="shared" si="7"/>
        <v>402.99</v>
      </c>
      <c r="BN6" s="36">
        <f t="shared" si="7"/>
        <v>398.98</v>
      </c>
      <c r="BO6" s="35" t="str">
        <f>IF(BO7="","",IF(BO7="-","【-】","【"&amp;SUBSTITUTE(TEXT(BO7,"#,##0.00"),"-","△")&amp;"】"))</f>
        <v>【266.61】</v>
      </c>
      <c r="BP6" s="36">
        <f>IF(BP7="",NA(),BP7)</f>
        <v>88.55</v>
      </c>
      <c r="BQ6" s="36">
        <f t="shared" ref="BQ6:BY6" si="8">IF(BQ7="",NA(),BQ7)</f>
        <v>85.63</v>
      </c>
      <c r="BR6" s="36">
        <f t="shared" si="8"/>
        <v>86.45</v>
      </c>
      <c r="BS6" s="36">
        <f t="shared" si="8"/>
        <v>86.63</v>
      </c>
      <c r="BT6" s="36">
        <f t="shared" si="8"/>
        <v>88.8</v>
      </c>
      <c r="BU6" s="36">
        <f t="shared" si="8"/>
        <v>101.72</v>
      </c>
      <c r="BV6" s="36">
        <f t="shared" si="8"/>
        <v>102.38</v>
      </c>
      <c r="BW6" s="36">
        <f t="shared" si="8"/>
        <v>100.12</v>
      </c>
      <c r="BX6" s="36">
        <f t="shared" si="8"/>
        <v>98.66</v>
      </c>
      <c r="BY6" s="36">
        <f t="shared" si="8"/>
        <v>98.64</v>
      </c>
      <c r="BZ6" s="35" t="str">
        <f>IF(BZ7="","",IF(BZ7="-","【-】","【"&amp;SUBSTITUTE(TEXT(BZ7,"#,##0.00"),"-","△")&amp;"】"))</f>
        <v>【103.24】</v>
      </c>
      <c r="CA6" s="36">
        <f>IF(CA7="",NA(),CA7)</f>
        <v>271</v>
      </c>
      <c r="CB6" s="36">
        <f t="shared" ref="CB6:CJ6" si="9">IF(CB7="",NA(),CB7)</f>
        <v>277.73</v>
      </c>
      <c r="CC6" s="36">
        <f t="shared" si="9"/>
        <v>275.2</v>
      </c>
      <c r="CD6" s="36">
        <f t="shared" si="9"/>
        <v>274.01</v>
      </c>
      <c r="CE6" s="36">
        <f t="shared" si="9"/>
        <v>250.32</v>
      </c>
      <c r="CF6" s="36">
        <f t="shared" si="9"/>
        <v>168.2</v>
      </c>
      <c r="CG6" s="36">
        <f t="shared" si="9"/>
        <v>168.67</v>
      </c>
      <c r="CH6" s="36">
        <f t="shared" si="9"/>
        <v>174.97</v>
      </c>
      <c r="CI6" s="36">
        <f t="shared" si="9"/>
        <v>178.59</v>
      </c>
      <c r="CJ6" s="36">
        <f t="shared" si="9"/>
        <v>178.92</v>
      </c>
      <c r="CK6" s="35" t="str">
        <f>IF(CK7="","",IF(CK7="-","【-】","【"&amp;SUBSTITUTE(TEXT(CK7,"#,##0.00"),"-","△")&amp;"】"))</f>
        <v>【168.38】</v>
      </c>
      <c r="CL6" s="36">
        <f>IF(CL7="",NA(),CL7)</f>
        <v>63.93</v>
      </c>
      <c r="CM6" s="36">
        <f t="shared" ref="CM6:CU6" si="10">IF(CM7="",NA(),CM7)</f>
        <v>63.61</v>
      </c>
      <c r="CN6" s="36">
        <f t="shared" si="10"/>
        <v>64.84</v>
      </c>
      <c r="CO6" s="36">
        <f t="shared" si="10"/>
        <v>62.29</v>
      </c>
      <c r="CP6" s="36">
        <f t="shared" si="10"/>
        <v>66.56</v>
      </c>
      <c r="CQ6" s="36">
        <f t="shared" si="10"/>
        <v>54.77</v>
      </c>
      <c r="CR6" s="36">
        <f t="shared" si="10"/>
        <v>54.92</v>
      </c>
      <c r="CS6" s="36">
        <f t="shared" si="10"/>
        <v>55.63</v>
      </c>
      <c r="CT6" s="36">
        <f t="shared" si="10"/>
        <v>55.03</v>
      </c>
      <c r="CU6" s="36">
        <f t="shared" si="10"/>
        <v>55.14</v>
      </c>
      <c r="CV6" s="35" t="str">
        <f>IF(CV7="","",IF(CV7="-","【-】","【"&amp;SUBSTITUTE(TEXT(CV7,"#,##0.00"),"-","△")&amp;"】"))</f>
        <v>【60.00】</v>
      </c>
      <c r="CW6" s="36">
        <f>IF(CW7="",NA(),CW7)</f>
        <v>84.85</v>
      </c>
      <c r="CX6" s="36">
        <f t="shared" ref="CX6:DF6" si="11">IF(CX7="",NA(),CX7)</f>
        <v>82.89</v>
      </c>
      <c r="CY6" s="36">
        <f t="shared" si="11"/>
        <v>80.2</v>
      </c>
      <c r="CZ6" s="36">
        <f t="shared" si="11"/>
        <v>82.81</v>
      </c>
      <c r="DA6" s="36">
        <f t="shared" si="11"/>
        <v>85.59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45.32</v>
      </c>
      <c r="DI6" s="36">
        <f t="shared" ref="DI6:DQ6" si="12">IF(DI7="",NA(),DI7)</f>
        <v>46.41</v>
      </c>
      <c r="DJ6" s="36">
        <f t="shared" si="12"/>
        <v>47.74</v>
      </c>
      <c r="DK6" s="36">
        <f t="shared" si="12"/>
        <v>48.65</v>
      </c>
      <c r="DL6" s="36">
        <f t="shared" si="12"/>
        <v>49.86</v>
      </c>
      <c r="DM6" s="36">
        <f t="shared" si="12"/>
        <v>47.46</v>
      </c>
      <c r="DN6" s="36">
        <f t="shared" si="12"/>
        <v>48.49</v>
      </c>
      <c r="DO6" s="36">
        <f t="shared" si="12"/>
        <v>48.05</v>
      </c>
      <c r="DP6" s="36">
        <f t="shared" si="12"/>
        <v>48.87</v>
      </c>
      <c r="DQ6" s="36">
        <f t="shared" si="12"/>
        <v>49.92</v>
      </c>
      <c r="DR6" s="35" t="str">
        <f>IF(DR7="","",IF(DR7="-","【-】","【"&amp;SUBSTITUTE(TEXT(DR7,"#,##0.00"),"-","△")&amp;"】"))</f>
        <v>【49.59】</v>
      </c>
      <c r="DS6" s="36">
        <f>IF(DS7="",NA(),DS7)</f>
        <v>10.81</v>
      </c>
      <c r="DT6" s="36">
        <f t="shared" ref="DT6:EB6" si="13">IF(DT7="",NA(),DT7)</f>
        <v>10.61</v>
      </c>
      <c r="DU6" s="36">
        <f t="shared" si="13"/>
        <v>10.35</v>
      </c>
      <c r="DV6" s="36">
        <f t="shared" si="13"/>
        <v>10</v>
      </c>
      <c r="DW6" s="36">
        <f t="shared" si="13"/>
        <v>9.73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0.28999999999999998</v>
      </c>
      <c r="EE6" s="36">
        <f t="shared" ref="EE6:EM6" si="14">IF(EE7="",NA(),EE7)</f>
        <v>0.61</v>
      </c>
      <c r="EF6" s="36">
        <f t="shared" si="14"/>
        <v>0.33</v>
      </c>
      <c r="EG6" s="36">
        <f t="shared" si="14"/>
        <v>0.87</v>
      </c>
      <c r="EH6" s="36">
        <f t="shared" si="14"/>
        <v>0.38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402141</v>
      </c>
      <c r="D7" s="38">
        <v>46</v>
      </c>
      <c r="E7" s="38">
        <v>1</v>
      </c>
      <c r="F7" s="38">
        <v>0</v>
      </c>
      <c r="G7" s="38">
        <v>1</v>
      </c>
      <c r="H7" s="38" t="s">
        <v>93</v>
      </c>
      <c r="I7" s="38" t="s">
        <v>94</v>
      </c>
      <c r="J7" s="38" t="s">
        <v>95</v>
      </c>
      <c r="K7" s="38" t="s">
        <v>96</v>
      </c>
      <c r="L7" s="38" t="s">
        <v>97</v>
      </c>
      <c r="M7" s="38" t="s">
        <v>98</v>
      </c>
      <c r="N7" s="39" t="s">
        <v>99</v>
      </c>
      <c r="O7" s="39">
        <v>69.23</v>
      </c>
      <c r="P7" s="39">
        <v>71.97</v>
      </c>
      <c r="Q7" s="39">
        <v>4570</v>
      </c>
      <c r="R7" s="39">
        <v>25341</v>
      </c>
      <c r="S7" s="39">
        <v>111.01</v>
      </c>
      <c r="T7" s="39">
        <v>228.28</v>
      </c>
      <c r="U7" s="39">
        <v>18128</v>
      </c>
      <c r="V7" s="39">
        <v>16.7</v>
      </c>
      <c r="W7" s="39">
        <v>1085.51</v>
      </c>
      <c r="X7" s="39">
        <v>102.67</v>
      </c>
      <c r="Y7" s="39">
        <v>97.76</v>
      </c>
      <c r="Z7" s="39">
        <v>97.92</v>
      </c>
      <c r="AA7" s="39">
        <v>97.64</v>
      </c>
      <c r="AB7" s="39">
        <v>100.98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190.24</v>
      </c>
      <c r="AU7" s="39">
        <v>151.37</v>
      </c>
      <c r="AV7" s="39">
        <v>164.49</v>
      </c>
      <c r="AW7" s="39">
        <v>143.41</v>
      </c>
      <c r="AX7" s="39">
        <v>224.73</v>
      </c>
      <c r="AY7" s="39">
        <v>391.54</v>
      </c>
      <c r="AZ7" s="39">
        <v>384.34</v>
      </c>
      <c r="BA7" s="39">
        <v>359.47</v>
      </c>
      <c r="BB7" s="39">
        <v>369.69</v>
      </c>
      <c r="BC7" s="39">
        <v>379.08</v>
      </c>
      <c r="BD7" s="39">
        <v>264.97000000000003</v>
      </c>
      <c r="BE7" s="39">
        <v>234.5</v>
      </c>
      <c r="BF7" s="39">
        <v>239.26</v>
      </c>
      <c r="BG7" s="39">
        <v>235.11</v>
      </c>
      <c r="BH7" s="39">
        <v>244.27</v>
      </c>
      <c r="BI7" s="39">
        <v>233.76</v>
      </c>
      <c r="BJ7" s="39">
        <v>386.97</v>
      </c>
      <c r="BK7" s="39">
        <v>380.58</v>
      </c>
      <c r="BL7" s="39">
        <v>401.79</v>
      </c>
      <c r="BM7" s="39">
        <v>402.99</v>
      </c>
      <c r="BN7" s="39">
        <v>398.98</v>
      </c>
      <c r="BO7" s="39">
        <v>266.61</v>
      </c>
      <c r="BP7" s="39">
        <v>88.55</v>
      </c>
      <c r="BQ7" s="39">
        <v>85.63</v>
      </c>
      <c r="BR7" s="39">
        <v>86.45</v>
      </c>
      <c r="BS7" s="39">
        <v>86.63</v>
      </c>
      <c r="BT7" s="39">
        <v>88.8</v>
      </c>
      <c r="BU7" s="39">
        <v>101.72</v>
      </c>
      <c r="BV7" s="39">
        <v>102.38</v>
      </c>
      <c r="BW7" s="39">
        <v>100.12</v>
      </c>
      <c r="BX7" s="39">
        <v>98.66</v>
      </c>
      <c r="BY7" s="39">
        <v>98.64</v>
      </c>
      <c r="BZ7" s="39">
        <v>103.24</v>
      </c>
      <c r="CA7" s="39">
        <v>271</v>
      </c>
      <c r="CB7" s="39">
        <v>277.73</v>
      </c>
      <c r="CC7" s="39">
        <v>275.2</v>
      </c>
      <c r="CD7" s="39">
        <v>274.01</v>
      </c>
      <c r="CE7" s="39">
        <v>250.32</v>
      </c>
      <c r="CF7" s="39">
        <v>168.2</v>
      </c>
      <c r="CG7" s="39">
        <v>168.67</v>
      </c>
      <c r="CH7" s="39">
        <v>174.97</v>
      </c>
      <c r="CI7" s="39">
        <v>178.59</v>
      </c>
      <c r="CJ7" s="39">
        <v>178.92</v>
      </c>
      <c r="CK7" s="39">
        <v>168.38</v>
      </c>
      <c r="CL7" s="39">
        <v>63.93</v>
      </c>
      <c r="CM7" s="39">
        <v>63.61</v>
      </c>
      <c r="CN7" s="39">
        <v>64.84</v>
      </c>
      <c r="CO7" s="39">
        <v>62.29</v>
      </c>
      <c r="CP7" s="39">
        <v>66.56</v>
      </c>
      <c r="CQ7" s="39">
        <v>54.77</v>
      </c>
      <c r="CR7" s="39">
        <v>54.92</v>
      </c>
      <c r="CS7" s="39">
        <v>55.63</v>
      </c>
      <c r="CT7" s="39">
        <v>55.03</v>
      </c>
      <c r="CU7" s="39">
        <v>55.14</v>
      </c>
      <c r="CV7" s="39">
        <v>60</v>
      </c>
      <c r="CW7" s="39">
        <v>84.85</v>
      </c>
      <c r="CX7" s="39">
        <v>82.89</v>
      </c>
      <c r="CY7" s="39">
        <v>80.2</v>
      </c>
      <c r="CZ7" s="39">
        <v>82.81</v>
      </c>
      <c r="DA7" s="39">
        <v>85.59</v>
      </c>
      <c r="DB7" s="39">
        <v>82.89</v>
      </c>
      <c r="DC7" s="39">
        <v>82.66</v>
      </c>
      <c r="DD7" s="39">
        <v>82.04</v>
      </c>
      <c r="DE7" s="39">
        <v>81.900000000000006</v>
      </c>
      <c r="DF7" s="39">
        <v>81.39</v>
      </c>
      <c r="DG7" s="39">
        <v>89.8</v>
      </c>
      <c r="DH7" s="39">
        <v>45.32</v>
      </c>
      <c r="DI7" s="39">
        <v>46.41</v>
      </c>
      <c r="DJ7" s="39">
        <v>47.74</v>
      </c>
      <c r="DK7" s="39">
        <v>48.65</v>
      </c>
      <c r="DL7" s="39">
        <v>49.86</v>
      </c>
      <c r="DM7" s="39">
        <v>47.46</v>
      </c>
      <c r="DN7" s="39">
        <v>48.49</v>
      </c>
      <c r="DO7" s="39">
        <v>48.05</v>
      </c>
      <c r="DP7" s="39">
        <v>48.87</v>
      </c>
      <c r="DQ7" s="39">
        <v>49.92</v>
      </c>
      <c r="DR7" s="39">
        <v>49.59</v>
      </c>
      <c r="DS7" s="39">
        <v>10.81</v>
      </c>
      <c r="DT7" s="39">
        <v>10.61</v>
      </c>
      <c r="DU7" s="39">
        <v>10.35</v>
      </c>
      <c r="DV7" s="39">
        <v>10</v>
      </c>
      <c r="DW7" s="39">
        <v>9.73</v>
      </c>
      <c r="DX7" s="39">
        <v>9.7100000000000009</v>
      </c>
      <c r="DY7" s="39">
        <v>12.79</v>
      </c>
      <c r="DZ7" s="39">
        <v>13.39</v>
      </c>
      <c r="EA7" s="39">
        <v>14.85</v>
      </c>
      <c r="EB7" s="39">
        <v>16.88</v>
      </c>
      <c r="EC7" s="39">
        <v>19.440000000000001</v>
      </c>
      <c r="ED7" s="39">
        <v>0.28999999999999998</v>
      </c>
      <c r="EE7" s="39">
        <v>0.61</v>
      </c>
      <c r="EF7" s="39">
        <v>0.33</v>
      </c>
      <c r="EG7" s="39">
        <v>0.87</v>
      </c>
      <c r="EH7" s="39">
        <v>0.38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2020-12-04T02:14:55Z</dcterms:created>
  <dcterms:modified xsi:type="dcterms:W3CDTF">2021-01-19T02:28:15Z</dcterms:modified>
  <cp:category/>
</cp:coreProperties>
</file>