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AD10" i="4" s="1"/>
  <c r="Q6" i="5"/>
  <c r="W10" i="4" s="1"/>
  <c r="P6" i="5"/>
  <c r="O6" i="5"/>
  <c r="I10" i="4" s="1"/>
  <c r="N6" i="5"/>
  <c r="M6" i="5"/>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I86" i="4"/>
  <c r="H86" i="4"/>
  <c r="G86" i="4"/>
  <c r="E86" i="4"/>
  <c r="BB10" i="4"/>
  <c r="AT10" i="4"/>
  <c r="P10" i="4"/>
  <c r="B10" i="4"/>
  <c r="AT8" i="4"/>
  <c r="W8" i="4"/>
  <c r="P8" i="4"/>
  <c r="I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<sst xmlns="http://schemas.openxmlformats.org/spreadsheetml/2006/main" count="235" uniqueCount="123">
  <si>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</si>
  <si>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</si>
  <si>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</si>
  <si>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</si>
  <si>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</si>
  <si>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</si>
  <si>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</si>
  <si>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</si>
  <si>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</si>
  <si>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</si>
  <si>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</si>
  <si>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</si>
  <si>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</si>
  <si>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</si>
  <si>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</si>
  <si>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</si>
  <si>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</si>
  <si>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</si>
  <si>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</si>
  <si>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</si>
  <si>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</si>
  <si>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</si>
  <si>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</si>
  <si>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</si>
  <si>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</si>
  <si>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</si>
  <si>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</si>
  <si>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</si>
  <si>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</si>
  <si>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</si>
  <si>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</si>
  <si>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</si>
  <si>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</si>
  <si>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</si>
  <si>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</si>
  <si>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</si>
  <si>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</si>
  <si>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</si>
  <si>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</si>
  <si>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</si>
  <si>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</si>
  <si>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</si>
  <si>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</si>
  <si>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</si>
  <si>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</si>
  <si>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</si>
  <si>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</si>
  <si>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</si>
  <si>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</si>
  <si>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</si>
  <si>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</si>
  <si>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</si>
  <si>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</si>
  <si>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</si>
  <si>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</si>
  <si>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</si>
  <si>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</si>
  <si>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</si>
  <si>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</si>
  <si>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</si>
  <si>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</si>
  <si>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</si>
  <si>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</si>
  <si>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</si>
  <si>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</si>
  <si>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</si>
  <si>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</si>
  <si>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</si>
  <si>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</si>
  <si>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</si>
  <si>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</si>
  <si>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</si>
  <si>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</si>
  <si>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</si>
  <si>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</si>
  <si>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</si>
  <si>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</si>
  <si>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</si>
  <si>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</si>
  <si>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</si>
  <si>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</si>
  <si>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</si>
  <si>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</si>
  <si>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</si>
  <si>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</si>
  <si>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</si>
  <si>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</si>
  <si>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</si>
  <si>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</si>
  <si>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</si>
  <si>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</si>
  <si>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</si>
  <si>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</si>
  <si>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</si>
  <si>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</si>
  <si>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</si>
  <si>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</si>
  <si>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</si>
  <si>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</si>
  <si>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</si>
  <si>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</si>
  <si>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</si>
  <si>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</si>
  <si>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</si>
  <si>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</si>
  <si>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</si>
  <si>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</si>
  <si>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</si>
  <si>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福岡県　豊前市</t>
  </si>
  <si>
    <t>法適用</t>
  </si>
  <si>
    <t>下水道事業</t>
  </si>
  <si>
    <t>公共下水道</t>
  </si>
  <si>
    <t>Cd2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</si>
  <si>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</si>
  <si>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</si>
  <si>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</si>
  <si>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</si>
  <si>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</si>
  <si>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</si>
  <si>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</si>
  <si>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今後、施設の改築更新を進めていかなければならず、ますます下水道事業経営を取り巻く状況は厳しくなると思われる。
公共下水道と農業集落排水施設を統合することにより効率的な汚水処理をし維持管理費削減をしたい。また、下水道接続率向上を推進するとともに効率的な設備更新の検討を図り経営の改善を行なうこととしたい。
</t>
    <rPh sb="0" eb="2">
      <t>コンゴ</t>
    </rPh>
    <rPh sb="3" eb="5">
      <t>シセツ</t>
    </rPh>
    <rPh sb="6" eb="8">
      <t>カイチク</t>
    </rPh>
    <rPh sb="8" eb="10">
      <t>コウシン</t>
    </rPh>
    <rPh sb="11" eb="12">
      <t>スス</t>
    </rPh>
    <rPh sb="28" eb="31">
      <t>ゲスイドウ</t>
    </rPh>
    <rPh sb="31" eb="33">
      <t>ジギョウ</t>
    </rPh>
    <rPh sb="33" eb="35">
      <t>ケイエイ</t>
    </rPh>
    <rPh sb="36" eb="37">
      <t>ト</t>
    </rPh>
    <rPh sb="38" eb="39">
      <t>マ</t>
    </rPh>
    <rPh sb="40" eb="42">
      <t>ジョウキョウ</t>
    </rPh>
    <rPh sb="43" eb="44">
      <t>キビ</t>
    </rPh>
    <rPh sb="49" eb="50">
      <t>オモ</t>
    </rPh>
    <rPh sb="55" eb="57">
      <t>コウキョウ</t>
    </rPh>
    <rPh sb="57" eb="60">
      <t>ゲスイドウ</t>
    </rPh>
    <rPh sb="61" eb="63">
      <t>ノウギョウ</t>
    </rPh>
    <rPh sb="63" eb="65">
      <t>シュウラク</t>
    </rPh>
    <rPh sb="65" eb="67">
      <t>ハイスイ</t>
    </rPh>
    <rPh sb="67" eb="69">
      <t>シセツ</t>
    </rPh>
    <rPh sb="70" eb="72">
      <t>トウゴウ</t>
    </rPh>
    <rPh sb="79" eb="82">
      <t>コウリツテキ</t>
    </rPh>
    <rPh sb="83" eb="85">
      <t>オスイ</t>
    </rPh>
    <rPh sb="85" eb="87">
      <t>ショリ</t>
    </rPh>
    <rPh sb="89" eb="91">
      <t>イジ</t>
    </rPh>
    <rPh sb="91" eb="94">
      <t>カンリヒ</t>
    </rPh>
    <rPh sb="94" eb="96">
      <t>サクゲン</t>
    </rPh>
    <rPh sb="104" eb="107">
      <t>ゲスイドウ</t>
    </rPh>
    <rPh sb="107" eb="108">
      <t>セツ</t>
    </rPh>
    <rPh sb="108" eb="109">
      <t>ゾク</t>
    </rPh>
    <rPh sb="109" eb="110">
      <t>リツ</t>
    </rPh>
    <rPh sb="110" eb="112">
      <t>コウジョウ</t>
    </rPh>
    <rPh sb="113" eb="115">
      <t>スイシン</t>
    </rPh>
    <rPh sb="121" eb="124">
      <t>コウリツテキ</t>
    </rPh>
    <rPh sb="125" eb="127">
      <t>セツビ</t>
    </rPh>
    <rPh sb="127" eb="129">
      <t>コウシン</t>
    </rPh>
    <rPh sb="130" eb="132">
      <t>ケントウ</t>
    </rPh>
    <rPh sb="133" eb="134">
      <t>ハカ</t>
    </rPh>
    <rPh sb="135" eb="137">
      <t>ケイエイ</t>
    </rPh>
    <rPh sb="138" eb="140">
      <t>カイゼン</t>
    </rPh>
    <rPh sb="141" eb="142">
      <t>オコ</t>
    </rPh>
    <phoneticPr fontId="4"/>
  </si>
  <si>
    <t>①経営収支比率は100％を下回っており赤字が続いている状況となっている。また、②累積欠損金比率は高いほど経営が悪化していることとなるが、類似団体を大きく上回っており経営改善の取組が必要と考えられる。
⑤経費回収率は、74.65％となっており使用料では経費を賄えていないことがわかる。⑧水洗化率は少しづつではあるが増加傾向にある。⑦施設利用率は45.41％と低くなっているが、平成30年度より農業集落排水を公共下水道に統合するため利用率は増加する見込である。また、公共下水道と農業集落排水施設を統合することにより維持管理費等の削減が見込まれる。今後とも下水道接続の促進を図りながら効率的な汚水処理を検討する必要がある。</t>
    <rPh sb="231" eb="233">
      <t>コウキョウ</t>
    </rPh>
    <rPh sb="233" eb="236">
      <t>ゲスイドウ</t>
    </rPh>
    <rPh sb="237" eb="239">
      <t>ノウギョウ</t>
    </rPh>
    <rPh sb="239" eb="241">
      <t>シュウラク</t>
    </rPh>
    <rPh sb="241" eb="243">
      <t>ハイスイ</t>
    </rPh>
    <rPh sb="243" eb="245">
      <t>シセツ</t>
    </rPh>
    <rPh sb="255" eb="257">
      <t>イジ</t>
    </rPh>
    <rPh sb="257" eb="260">
      <t>カンリヒ</t>
    </rPh>
    <rPh sb="260" eb="261">
      <t>トウ</t>
    </rPh>
    <rPh sb="262" eb="264">
      <t>サクゲン</t>
    </rPh>
    <rPh sb="265" eb="267">
      <t>ミコ</t>
    </rPh>
    <rPh sb="271" eb="273">
      <t>コンゴ</t>
    </rPh>
    <rPh sb="275" eb="278">
      <t>ゲスイドウ</t>
    </rPh>
    <rPh sb="278" eb="280">
      <t>セツゾク</t>
    </rPh>
    <rPh sb="281" eb="283">
      <t>ソクシン</t>
    </rPh>
    <rPh sb="284" eb="285">
      <t>ハカ</t>
    </rPh>
    <rPh sb="289" eb="292">
      <t>コウリツテキ</t>
    </rPh>
    <rPh sb="293" eb="295">
      <t>オスイ</t>
    </rPh>
    <rPh sb="295" eb="297">
      <t>ショリ</t>
    </rPh>
    <rPh sb="298" eb="300">
      <t>ケントウ</t>
    </rPh>
    <rPh sb="302" eb="304">
      <t>ヒツヨウ</t>
    </rPh>
    <phoneticPr fontId="4"/>
  </si>
  <si>
    <t>平成9年に供用開始をし、汚水管渠については老朽化率0％となっているが終末処理場では設備の老朽化が急速に進んでいる。
処理場の長寿命化計画に基づき施設の改築更新を図ることとする。</t>
    <rPh sb="0" eb="2">
      <t>ヘイセイ</t>
    </rPh>
    <rPh sb="3" eb="4">
      <t>ネン</t>
    </rPh>
    <rPh sb="5" eb="7">
      <t>キョウヨウ</t>
    </rPh>
    <rPh sb="7" eb="9">
      <t>カイシ</t>
    </rPh>
    <rPh sb="12" eb="14">
      <t>オスイ</t>
    </rPh>
    <rPh sb="14" eb="15">
      <t>カン</t>
    </rPh>
    <rPh sb="15" eb="16">
      <t>キョ</t>
    </rPh>
    <rPh sb="21" eb="24">
      <t>ロウキュウカ</t>
    </rPh>
    <rPh sb="24" eb="25">
      <t>リツ</t>
    </rPh>
    <rPh sb="34" eb="36">
      <t>シュウマツ</t>
    </rPh>
    <rPh sb="36" eb="38">
      <t>ショリ</t>
    </rPh>
    <rPh sb="38" eb="39">
      <t>ジョウ</t>
    </rPh>
    <rPh sb="41" eb="43">
      <t>セツビ</t>
    </rPh>
    <rPh sb="44" eb="47">
      <t>ロウキュウカ</t>
    </rPh>
    <rPh sb="48" eb="50">
      <t>キュウソク</t>
    </rPh>
    <rPh sb="51" eb="52">
      <t>スス</t>
    </rPh>
    <rPh sb="58" eb="60">
      <t>ショリ</t>
    </rPh>
    <rPh sb="60" eb="61">
      <t>ジョウ</t>
    </rPh>
    <rPh sb="63" eb="65">
      <t>ジュミョウ</t>
    </rPh>
    <rPh sb="65" eb="66">
      <t>カ</t>
    </rPh>
    <rPh sb="66" eb="68">
      <t>ケイカク</t>
    </rPh>
    <rPh sb="69" eb="70">
      <t>モト</t>
    </rPh>
    <rPh sb="72" eb="74">
      <t>シセツ</t>
    </rPh>
    <rPh sb="75" eb="77">
      <t>カイチク</t>
    </rPh>
    <rPh sb="77" eb="79">
      <t>コウシン</t>
    </rPh>
    <rPh sb="80" eb="81">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</si>
</sst>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0.11</c:v>
                </c:pt>
              </c:numCache>
            </c:numRef>
          </c:val>
        </c:ser>
        <c:dLbls>
          <c:showLegendKey val="0"/>
          <c:showVal val="0"/>
          <c:showCatName val="0"/>
          <c:showSerName val="0"/>
          <c:showPercent val="0"/>
          <c:showBubbleSize val="0"/>
        </c:dLbls>
        <c:gapWidth val="150"/>
        <c:axId val="86783872"/>
        <c:axId val="8679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0.14000000000000001</c:v>
                </c:pt>
                <c:pt idx="2">
                  <c:v>0.03</c:v>
                </c:pt>
                <c:pt idx="3">
                  <c:v>0.15</c:v>
                </c:pt>
                <c:pt idx="4">
                  <c:v>0.1</c:v>
                </c:pt>
              </c:numCache>
            </c:numRef>
          </c:val>
          <c:smooth val="0"/>
        </c:ser>
        <c:dLbls>
          <c:showLegendKey val="0"/>
          <c:showVal val="0"/>
          <c:showCatName val="0"/>
          <c:showSerName val="0"/>
          <c:showPercent val="0"/>
          <c:showBubbleSize val="0"/>
        </c:dLbls>
        <c:marker val="1"/>
        <c:smooth val="0"/>
        <c:axId val="86783872"/>
        <c:axId val="86794240"/>
      </c:lineChart>
      <c:dateAx>
        <c:axId val="86783872"/>
        <c:scaling>
          <c:orientation val="minMax"/>
        </c:scaling>
        <c:delete val="1"/>
        <c:axPos val="b"/>
        <c:numFmt formatCode="ge" sourceLinked="1"/>
        <c:majorTickMark val="none"/>
        <c:minorTickMark val="none"/>
        <c:tickLblPos val="none"/>
        <c:crossAx val="86794240"/>
        <c:crosses val="autoZero"/>
        <c:auto val="1"/>
        <c:lblOffset val="100"/>
        <c:baseTimeUnit val="years"/>
      </c:dateAx>
      <c:valAx>
        <c:axId val="8679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8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61.32</c:v>
                </c:pt>
                <c:pt idx="1">
                  <c:v>61.32</c:v>
                </c:pt>
                <c:pt idx="2">
                  <c:v>43.51</c:v>
                </c:pt>
                <c:pt idx="3">
                  <c:v>43.31</c:v>
                </c:pt>
                <c:pt idx="4">
                  <c:v>45.41</c:v>
                </c:pt>
              </c:numCache>
            </c:numRef>
          </c:val>
        </c:ser>
        <c:dLbls>
          <c:showLegendKey val="0"/>
          <c:showVal val="0"/>
          <c:showCatName val="0"/>
          <c:showSerName val="0"/>
          <c:showPercent val="0"/>
          <c:showBubbleSize val="0"/>
        </c:dLbls>
        <c:gapWidth val="150"/>
        <c:axId val="87124224"/>
        <c:axId val="8713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49.29</c:v>
                </c:pt>
                <c:pt idx="1">
                  <c:v>50.32</c:v>
                </c:pt>
                <c:pt idx="2">
                  <c:v>49.89</c:v>
                </c:pt>
                <c:pt idx="3">
                  <c:v>49.39</c:v>
                </c:pt>
                <c:pt idx="4">
                  <c:v>49.25</c:v>
                </c:pt>
              </c:numCache>
            </c:numRef>
          </c:val>
          <c:smooth val="0"/>
        </c:ser>
        <c:dLbls>
          <c:showLegendKey val="0"/>
          <c:showVal val="0"/>
          <c:showCatName val="0"/>
          <c:showSerName val="0"/>
          <c:showPercent val="0"/>
          <c:showBubbleSize val="0"/>
        </c:dLbls>
        <c:marker val="1"/>
        <c:smooth val="0"/>
        <c:axId val="87124224"/>
        <c:axId val="87138688"/>
      </c:lineChart>
      <c:dateAx>
        <c:axId val="87124224"/>
        <c:scaling>
          <c:orientation val="minMax"/>
        </c:scaling>
        <c:delete val="1"/>
        <c:axPos val="b"/>
        <c:numFmt formatCode="ge" sourceLinked="1"/>
        <c:majorTickMark val="none"/>
        <c:minorTickMark val="none"/>
        <c:tickLblPos val="none"/>
        <c:crossAx val="87138688"/>
        <c:crosses val="autoZero"/>
        <c:auto val="1"/>
        <c:lblOffset val="100"/>
        <c:baseTimeUnit val="years"/>
      </c:dateAx>
      <c:valAx>
        <c:axId val="8713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2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70.319999999999993</c:v>
                </c:pt>
                <c:pt idx="1">
                  <c:v>72.27</c:v>
                </c:pt>
                <c:pt idx="2">
                  <c:v>73.73</c:v>
                </c:pt>
                <c:pt idx="3">
                  <c:v>75.5</c:v>
                </c:pt>
                <c:pt idx="4">
                  <c:v>76.45</c:v>
                </c:pt>
              </c:numCache>
            </c:numRef>
          </c:val>
        </c:ser>
        <c:dLbls>
          <c:showLegendKey val="0"/>
          <c:showVal val="0"/>
          <c:showCatName val="0"/>
          <c:showSerName val="0"/>
          <c:showPercent val="0"/>
          <c:showBubbleSize val="0"/>
        </c:dLbls>
        <c:gapWidth val="150"/>
        <c:axId val="87172992"/>
        <c:axId val="8717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84.31</c:v>
                </c:pt>
                <c:pt idx="1">
                  <c:v>84.57</c:v>
                </c:pt>
                <c:pt idx="2">
                  <c:v>84.73</c:v>
                </c:pt>
                <c:pt idx="3">
                  <c:v>83.96</c:v>
                </c:pt>
                <c:pt idx="4">
                  <c:v>84.12</c:v>
                </c:pt>
              </c:numCache>
            </c:numRef>
          </c:val>
          <c:smooth val="0"/>
        </c:ser>
        <c:dLbls>
          <c:showLegendKey val="0"/>
          <c:showVal val="0"/>
          <c:showCatName val="0"/>
          <c:showSerName val="0"/>
          <c:showPercent val="0"/>
          <c:showBubbleSize val="0"/>
        </c:dLbls>
        <c:marker val="1"/>
        <c:smooth val="0"/>
        <c:axId val="87172992"/>
        <c:axId val="87175168"/>
      </c:lineChart>
      <c:dateAx>
        <c:axId val="87172992"/>
        <c:scaling>
          <c:orientation val="minMax"/>
        </c:scaling>
        <c:delete val="1"/>
        <c:axPos val="b"/>
        <c:numFmt formatCode="ge" sourceLinked="1"/>
        <c:majorTickMark val="none"/>
        <c:minorTickMark val="none"/>
        <c:tickLblPos val="none"/>
        <c:crossAx val="87175168"/>
        <c:crosses val="autoZero"/>
        <c:auto val="1"/>
        <c:lblOffset val="100"/>
        <c:baseTimeUnit val="years"/>
      </c:dateAx>
      <c:valAx>
        <c:axId val="8717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72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86.87</c:v>
                </c:pt>
                <c:pt idx="1">
                  <c:v>85.9</c:v>
                </c:pt>
                <c:pt idx="2">
                  <c:v>93.09</c:v>
                </c:pt>
                <c:pt idx="3">
                  <c:v>89.8</c:v>
                </c:pt>
                <c:pt idx="4">
                  <c:v>90.89</c:v>
                </c:pt>
              </c:numCache>
            </c:numRef>
          </c:val>
        </c:ser>
        <c:dLbls>
          <c:showLegendKey val="0"/>
          <c:showVal val="0"/>
          <c:showCatName val="0"/>
          <c:showSerName val="0"/>
          <c:showPercent val="0"/>
          <c:showBubbleSize val="0"/>
        </c:dLbls>
        <c:gapWidth val="150"/>
        <c:axId val="86832640"/>
        <c:axId val="8683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102.09</c:v>
                </c:pt>
                <c:pt idx="1">
                  <c:v>104.18</c:v>
                </c:pt>
                <c:pt idx="2">
                  <c:v>108.69</c:v>
                </c:pt>
                <c:pt idx="3">
                  <c:v>110.8</c:v>
                </c:pt>
                <c:pt idx="4">
                  <c:v>110.07</c:v>
                </c:pt>
              </c:numCache>
            </c:numRef>
          </c:val>
          <c:smooth val="0"/>
        </c:ser>
        <c:dLbls>
          <c:showLegendKey val="0"/>
          <c:showVal val="0"/>
          <c:showCatName val="0"/>
          <c:showSerName val="0"/>
          <c:showPercent val="0"/>
          <c:showBubbleSize val="0"/>
        </c:dLbls>
        <c:marker val="1"/>
        <c:smooth val="0"/>
        <c:axId val="86832640"/>
        <c:axId val="86834560"/>
      </c:lineChart>
      <c:dateAx>
        <c:axId val="86832640"/>
        <c:scaling>
          <c:orientation val="minMax"/>
        </c:scaling>
        <c:delete val="1"/>
        <c:axPos val="b"/>
        <c:numFmt formatCode="ge" sourceLinked="1"/>
        <c:majorTickMark val="none"/>
        <c:minorTickMark val="none"/>
        <c:tickLblPos val="none"/>
        <c:crossAx val="86834560"/>
        <c:crosses val="autoZero"/>
        <c:auto val="1"/>
        <c:lblOffset val="100"/>
        <c:baseTimeUnit val="years"/>
      </c:dateAx>
      <c:valAx>
        <c:axId val="8683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83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32.770000000000003</c:v>
                </c:pt>
                <c:pt idx="1">
                  <c:v>34.950000000000003</c:v>
                </c:pt>
                <c:pt idx="2">
                  <c:v>35.53</c:v>
                </c:pt>
                <c:pt idx="3">
                  <c:v>37.450000000000003</c:v>
                </c:pt>
                <c:pt idx="4">
                  <c:v>38.92</c:v>
                </c:pt>
              </c:numCache>
            </c:numRef>
          </c:val>
        </c:ser>
        <c:dLbls>
          <c:showLegendKey val="0"/>
          <c:showVal val="0"/>
          <c:showCatName val="0"/>
          <c:showSerName val="0"/>
          <c:showPercent val="0"/>
          <c:showBubbleSize val="0"/>
        </c:dLbls>
        <c:gapWidth val="150"/>
        <c:axId val="86742144"/>
        <c:axId val="86744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12.61</c:v>
                </c:pt>
                <c:pt idx="1">
                  <c:v>14.44</c:v>
                </c:pt>
                <c:pt idx="2">
                  <c:v>21.09</c:v>
                </c:pt>
                <c:pt idx="3">
                  <c:v>22.6</c:v>
                </c:pt>
                <c:pt idx="4">
                  <c:v>26.91</c:v>
                </c:pt>
              </c:numCache>
            </c:numRef>
          </c:val>
          <c:smooth val="0"/>
        </c:ser>
        <c:dLbls>
          <c:showLegendKey val="0"/>
          <c:showVal val="0"/>
          <c:showCatName val="0"/>
          <c:showSerName val="0"/>
          <c:showPercent val="0"/>
          <c:showBubbleSize val="0"/>
        </c:dLbls>
        <c:marker val="1"/>
        <c:smooth val="0"/>
        <c:axId val="86742144"/>
        <c:axId val="86744064"/>
      </c:lineChart>
      <c:dateAx>
        <c:axId val="86742144"/>
        <c:scaling>
          <c:orientation val="minMax"/>
        </c:scaling>
        <c:delete val="1"/>
        <c:axPos val="b"/>
        <c:numFmt formatCode="ge" sourceLinked="1"/>
        <c:majorTickMark val="none"/>
        <c:minorTickMark val="none"/>
        <c:tickLblPos val="none"/>
        <c:crossAx val="86744064"/>
        <c:crosses val="autoZero"/>
        <c:auto val="1"/>
        <c:lblOffset val="100"/>
        <c:baseTimeUnit val="years"/>
      </c:dateAx>
      <c:valAx>
        <c:axId val="86744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42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643456"/>
        <c:axId val="8664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6643456"/>
        <c:axId val="86645376"/>
      </c:lineChart>
      <c:dateAx>
        <c:axId val="86643456"/>
        <c:scaling>
          <c:orientation val="minMax"/>
        </c:scaling>
        <c:delete val="1"/>
        <c:axPos val="b"/>
        <c:numFmt formatCode="ge" sourceLinked="1"/>
        <c:majorTickMark val="none"/>
        <c:minorTickMark val="none"/>
        <c:tickLblPos val="none"/>
        <c:crossAx val="86645376"/>
        <c:crosses val="autoZero"/>
        <c:auto val="1"/>
        <c:lblOffset val="100"/>
        <c:baseTimeUnit val="years"/>
      </c:dateAx>
      <c:valAx>
        <c:axId val="8664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4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278.5</c:v>
                </c:pt>
                <c:pt idx="1">
                  <c:v>315.45999999999998</c:v>
                </c:pt>
                <c:pt idx="2">
                  <c:v>260.25</c:v>
                </c:pt>
                <c:pt idx="3">
                  <c:v>299.16000000000003</c:v>
                </c:pt>
                <c:pt idx="4">
                  <c:v>321.23</c:v>
                </c:pt>
              </c:numCache>
            </c:numRef>
          </c:val>
        </c:ser>
        <c:dLbls>
          <c:showLegendKey val="0"/>
          <c:showVal val="0"/>
          <c:showCatName val="0"/>
          <c:showSerName val="0"/>
          <c:showPercent val="0"/>
          <c:showBubbleSize val="0"/>
        </c:dLbls>
        <c:gapWidth val="150"/>
        <c:axId val="86692608"/>
        <c:axId val="8669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100.29</c:v>
                </c:pt>
                <c:pt idx="1">
                  <c:v>95.59</c:v>
                </c:pt>
                <c:pt idx="2">
                  <c:v>29.24</c:v>
                </c:pt>
                <c:pt idx="3">
                  <c:v>31.45</c:v>
                </c:pt>
                <c:pt idx="4">
                  <c:v>31.4</c:v>
                </c:pt>
              </c:numCache>
            </c:numRef>
          </c:val>
          <c:smooth val="0"/>
        </c:ser>
        <c:dLbls>
          <c:showLegendKey val="0"/>
          <c:showVal val="0"/>
          <c:showCatName val="0"/>
          <c:showSerName val="0"/>
          <c:showPercent val="0"/>
          <c:showBubbleSize val="0"/>
        </c:dLbls>
        <c:marker val="1"/>
        <c:smooth val="0"/>
        <c:axId val="86692608"/>
        <c:axId val="86694528"/>
      </c:lineChart>
      <c:dateAx>
        <c:axId val="86692608"/>
        <c:scaling>
          <c:orientation val="minMax"/>
        </c:scaling>
        <c:delete val="1"/>
        <c:axPos val="b"/>
        <c:numFmt formatCode="ge" sourceLinked="1"/>
        <c:majorTickMark val="none"/>
        <c:minorTickMark val="none"/>
        <c:tickLblPos val="none"/>
        <c:crossAx val="86694528"/>
        <c:crosses val="autoZero"/>
        <c:auto val="1"/>
        <c:lblOffset val="100"/>
        <c:baseTimeUnit val="years"/>
      </c:dateAx>
      <c:valAx>
        <c:axId val="8669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9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339.04</c:v>
                </c:pt>
                <c:pt idx="1">
                  <c:v>529.61</c:v>
                </c:pt>
                <c:pt idx="2">
                  <c:v>174.73</c:v>
                </c:pt>
                <c:pt idx="3">
                  <c:v>173.69</c:v>
                </c:pt>
                <c:pt idx="4">
                  <c:v>148.88999999999999</c:v>
                </c:pt>
              </c:numCache>
            </c:numRef>
          </c:val>
        </c:ser>
        <c:dLbls>
          <c:showLegendKey val="0"/>
          <c:showVal val="0"/>
          <c:showCatName val="0"/>
          <c:showSerName val="0"/>
          <c:showPercent val="0"/>
          <c:showBubbleSize val="0"/>
        </c:dLbls>
        <c:gapWidth val="150"/>
        <c:axId val="86919424"/>
        <c:axId val="8692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372.33</c:v>
                </c:pt>
                <c:pt idx="1">
                  <c:v>318.06</c:v>
                </c:pt>
                <c:pt idx="2">
                  <c:v>68.510000000000005</c:v>
                </c:pt>
                <c:pt idx="3">
                  <c:v>70.16</c:v>
                </c:pt>
                <c:pt idx="4">
                  <c:v>79.709999999999994</c:v>
                </c:pt>
              </c:numCache>
            </c:numRef>
          </c:val>
          <c:smooth val="0"/>
        </c:ser>
        <c:dLbls>
          <c:showLegendKey val="0"/>
          <c:showVal val="0"/>
          <c:showCatName val="0"/>
          <c:showSerName val="0"/>
          <c:showPercent val="0"/>
          <c:showBubbleSize val="0"/>
        </c:dLbls>
        <c:marker val="1"/>
        <c:smooth val="0"/>
        <c:axId val="86919424"/>
        <c:axId val="86929792"/>
      </c:lineChart>
      <c:dateAx>
        <c:axId val="86919424"/>
        <c:scaling>
          <c:orientation val="minMax"/>
        </c:scaling>
        <c:delete val="1"/>
        <c:axPos val="b"/>
        <c:numFmt formatCode="ge" sourceLinked="1"/>
        <c:majorTickMark val="none"/>
        <c:minorTickMark val="none"/>
        <c:tickLblPos val="none"/>
        <c:crossAx val="86929792"/>
        <c:crosses val="autoZero"/>
        <c:auto val="1"/>
        <c:lblOffset val="100"/>
        <c:baseTimeUnit val="years"/>
      </c:dateAx>
      <c:valAx>
        <c:axId val="8692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1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1607.93</c:v>
                </c:pt>
                <c:pt idx="1">
                  <c:v>1484.61</c:v>
                </c:pt>
                <c:pt idx="2">
                  <c:v>1394.56</c:v>
                </c:pt>
                <c:pt idx="3">
                  <c:v>1332.56</c:v>
                </c:pt>
                <c:pt idx="4">
                  <c:v>718.32</c:v>
                </c:pt>
              </c:numCache>
            </c:numRef>
          </c:val>
        </c:ser>
        <c:dLbls>
          <c:showLegendKey val="0"/>
          <c:showVal val="0"/>
          <c:showCatName val="0"/>
          <c:showSerName val="0"/>
          <c:showPercent val="0"/>
          <c:showBubbleSize val="0"/>
        </c:dLbls>
        <c:gapWidth val="150"/>
        <c:axId val="86966272"/>
        <c:axId val="8696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1309.43</c:v>
                </c:pt>
                <c:pt idx="1">
                  <c:v>1306.92</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86966272"/>
        <c:axId val="86968192"/>
      </c:lineChart>
      <c:dateAx>
        <c:axId val="86966272"/>
        <c:scaling>
          <c:orientation val="minMax"/>
        </c:scaling>
        <c:delete val="1"/>
        <c:axPos val="b"/>
        <c:numFmt formatCode="ge" sourceLinked="1"/>
        <c:majorTickMark val="none"/>
        <c:minorTickMark val="none"/>
        <c:tickLblPos val="none"/>
        <c:crossAx val="86968192"/>
        <c:crosses val="autoZero"/>
        <c:auto val="1"/>
        <c:lblOffset val="100"/>
        <c:baseTimeUnit val="years"/>
      </c:dateAx>
      <c:valAx>
        <c:axId val="869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96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49.32</c:v>
                </c:pt>
                <c:pt idx="1">
                  <c:v>50.43</c:v>
                </c:pt>
                <c:pt idx="2">
                  <c:v>51.41</c:v>
                </c:pt>
                <c:pt idx="3">
                  <c:v>51.77</c:v>
                </c:pt>
                <c:pt idx="4">
                  <c:v>74.650000000000006</c:v>
                </c:pt>
              </c:numCache>
            </c:numRef>
          </c:val>
        </c:ser>
        <c:dLbls>
          <c:showLegendKey val="0"/>
          <c:showVal val="0"/>
          <c:showCatName val="0"/>
          <c:showSerName val="0"/>
          <c:showPercent val="0"/>
          <c:showBubbleSize val="0"/>
        </c:dLbls>
        <c:gapWidth val="150"/>
        <c:axId val="87006592"/>
        <c:axId val="8701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67.59</c:v>
                </c:pt>
                <c:pt idx="1">
                  <c:v>68.510000000000005</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87006592"/>
        <c:axId val="87012864"/>
      </c:lineChart>
      <c:dateAx>
        <c:axId val="87006592"/>
        <c:scaling>
          <c:orientation val="minMax"/>
        </c:scaling>
        <c:delete val="1"/>
        <c:axPos val="b"/>
        <c:numFmt formatCode="ge" sourceLinked="1"/>
        <c:majorTickMark val="none"/>
        <c:minorTickMark val="none"/>
        <c:tickLblPos val="none"/>
        <c:crossAx val="87012864"/>
        <c:crosses val="autoZero"/>
        <c:auto val="1"/>
        <c:lblOffset val="100"/>
        <c:baseTimeUnit val="years"/>
      </c:dateAx>
      <c:valAx>
        <c:axId val="8701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00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349.55</c:v>
                </c:pt>
                <c:pt idx="1">
                  <c:v>343.01</c:v>
                </c:pt>
                <c:pt idx="2">
                  <c:v>337.35</c:v>
                </c:pt>
                <c:pt idx="3">
                  <c:v>334.91</c:v>
                </c:pt>
                <c:pt idx="4">
                  <c:v>232.17</c:v>
                </c:pt>
              </c:numCache>
            </c:numRef>
          </c:val>
        </c:ser>
        <c:dLbls>
          <c:showLegendKey val="0"/>
          <c:showVal val="0"/>
          <c:showCatName val="0"/>
          <c:showSerName val="0"/>
          <c:showPercent val="0"/>
          <c:showBubbleSize val="0"/>
        </c:dLbls>
        <c:gapWidth val="150"/>
        <c:axId val="87108224"/>
        <c:axId val="8711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251.88</c:v>
                </c:pt>
                <c:pt idx="1">
                  <c:v>247.43</c:v>
                </c:pt>
                <c:pt idx="2">
                  <c:v>248.89</c:v>
                </c:pt>
                <c:pt idx="3">
                  <c:v>250.84</c:v>
                </c:pt>
                <c:pt idx="4">
                  <c:v>235.61</c:v>
                </c:pt>
              </c:numCache>
            </c:numRef>
          </c:val>
          <c:smooth val="0"/>
        </c:ser>
        <c:dLbls>
          <c:showLegendKey val="0"/>
          <c:showVal val="0"/>
          <c:showCatName val="0"/>
          <c:showSerName val="0"/>
          <c:showPercent val="0"/>
          <c:showBubbleSize val="0"/>
        </c:dLbls>
        <c:marker val="1"/>
        <c:smooth val="0"/>
        <c:axId val="87108224"/>
        <c:axId val="87110400"/>
      </c:lineChart>
      <c:dateAx>
        <c:axId val="87108224"/>
        <c:scaling>
          <c:orientation val="minMax"/>
        </c:scaling>
        <c:delete val="1"/>
        <c:axPos val="b"/>
        <c:numFmt formatCode="ge" sourceLinked="1"/>
        <c:majorTickMark val="none"/>
        <c:minorTickMark val="none"/>
        <c:tickLblPos val="none"/>
        <c:crossAx val="87110400"/>
        <c:crosses val="autoZero"/>
        <c:auto val="1"/>
        <c:lblOffset val="100"/>
        <c:baseTimeUnit val="years"/>
      </c:dateAx>
      <c:valAx>
        <c:axId val="8711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R31" zoomScaleNormal="100"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福岡県　豊前市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4"/>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Cd2</v>
      </c>
      <c r="X8" s="49"/>
      <c r="Y8" s="49"/>
      <c r="Z8" s="49"/>
      <c r="AA8" s="49"/>
      <c r="AB8" s="49"/>
      <c r="AC8" s="49"/>
      <c r="AD8" s="50" t="s">
        <v>119</v>
      </c>
      <c r="AE8" s="50"/>
      <c r="AF8" s="50"/>
      <c r="AG8" s="50"/>
      <c r="AH8" s="50"/>
      <c r="AI8" s="50"/>
      <c r="AJ8" s="50"/>
      <c r="AK8" s="4"/>
      <c r="AL8" s="51">
        <f>データ!S6</f>
        <v>26375</v>
      </c>
      <c r="AM8" s="51"/>
      <c r="AN8" s="51"/>
      <c r="AO8" s="51"/>
      <c r="AP8" s="51"/>
      <c r="AQ8" s="51"/>
      <c r="AR8" s="51"/>
      <c r="AS8" s="51"/>
      <c r="AT8" s="46">
        <f>データ!T6</f>
        <v>111.1</v>
      </c>
      <c r="AU8" s="46"/>
      <c r="AV8" s="46"/>
      <c r="AW8" s="46"/>
      <c r="AX8" s="46"/>
      <c r="AY8" s="46"/>
      <c r="AZ8" s="46"/>
      <c r="BA8" s="46"/>
      <c r="BB8" s="46">
        <f>データ!U6</f>
        <v>237.4</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4"/>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4"/>
      <c r="BK9" s="4"/>
      <c r="BL9" s="52" t="s">
        <v>20</v>
      </c>
      <c r="BM9" s="53"/>
      <c r="BN9" s="11" t="s">
        <v>21</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f>データ!O6</f>
        <v>63.36</v>
      </c>
      <c r="J10" s="46"/>
      <c r="K10" s="46"/>
      <c r="L10" s="46"/>
      <c r="M10" s="46"/>
      <c r="N10" s="46"/>
      <c r="O10" s="46"/>
      <c r="P10" s="46">
        <f>データ!P6</f>
        <v>37.18</v>
      </c>
      <c r="Q10" s="46"/>
      <c r="R10" s="46"/>
      <c r="S10" s="46"/>
      <c r="T10" s="46"/>
      <c r="U10" s="46"/>
      <c r="V10" s="46"/>
      <c r="W10" s="46">
        <f>データ!Q6</f>
        <v>93.58</v>
      </c>
      <c r="X10" s="46"/>
      <c r="Y10" s="46"/>
      <c r="Z10" s="46"/>
      <c r="AA10" s="46"/>
      <c r="AB10" s="46"/>
      <c r="AC10" s="46"/>
      <c r="AD10" s="51">
        <f>データ!R6</f>
        <v>3240</v>
      </c>
      <c r="AE10" s="51"/>
      <c r="AF10" s="51"/>
      <c r="AG10" s="51"/>
      <c r="AH10" s="51"/>
      <c r="AI10" s="51"/>
      <c r="AJ10" s="51"/>
      <c r="AK10" s="2"/>
      <c r="AL10" s="51">
        <f>データ!V6</f>
        <v>9727</v>
      </c>
      <c r="AM10" s="51"/>
      <c r="AN10" s="51"/>
      <c r="AO10" s="51"/>
      <c r="AP10" s="51"/>
      <c r="AQ10" s="51"/>
      <c r="AR10" s="51"/>
      <c r="AS10" s="51"/>
      <c r="AT10" s="46">
        <f>データ!W6</f>
        <v>4.0999999999999996</v>
      </c>
      <c r="AU10" s="46"/>
      <c r="AV10" s="46"/>
      <c r="AW10" s="46"/>
      <c r="AX10" s="46"/>
      <c r="AY10" s="46"/>
      <c r="AZ10" s="46"/>
      <c r="BA10" s="46"/>
      <c r="BB10" s="46">
        <f>データ!X6</f>
        <v>2372.44</v>
      </c>
      <c r="BC10" s="46"/>
      <c r="BD10" s="46"/>
      <c r="BE10" s="46"/>
      <c r="BF10" s="46"/>
      <c r="BG10" s="46"/>
      <c r="BH10" s="46"/>
      <c r="BI10" s="46"/>
      <c r="BJ10" s="2"/>
      <c r="BK10" s="2"/>
      <c r="BL10" s="54" t="s">
        <v>22</v>
      </c>
      <c r="BM10" s="55"/>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26</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27</v>
      </c>
      <c r="D34" s="76"/>
      <c r="E34" s="76"/>
      <c r="F34" s="76"/>
      <c r="G34" s="76"/>
      <c r="H34" s="76"/>
      <c r="I34" s="76"/>
      <c r="J34" s="76"/>
      <c r="K34" s="76"/>
      <c r="L34" s="76"/>
      <c r="M34" s="76"/>
      <c r="N34" s="76"/>
      <c r="O34" s="76"/>
      <c r="P34" s="76"/>
      <c r="Q34" s="20"/>
      <c r="R34" s="76" t="s">
        <v>28</v>
      </c>
      <c r="S34" s="76"/>
      <c r="T34" s="76"/>
      <c r="U34" s="76"/>
      <c r="V34" s="76"/>
      <c r="W34" s="76"/>
      <c r="X34" s="76"/>
      <c r="Y34" s="76"/>
      <c r="Z34" s="76"/>
      <c r="AA34" s="76"/>
      <c r="AB34" s="76"/>
      <c r="AC34" s="76"/>
      <c r="AD34" s="76"/>
      <c r="AE34" s="76"/>
      <c r="AF34" s="20"/>
      <c r="AG34" s="76" t="s">
        <v>29</v>
      </c>
      <c r="AH34" s="76"/>
      <c r="AI34" s="76"/>
      <c r="AJ34" s="76"/>
      <c r="AK34" s="76"/>
      <c r="AL34" s="76"/>
      <c r="AM34" s="76"/>
      <c r="AN34" s="76"/>
      <c r="AO34" s="76"/>
      <c r="AP34" s="76"/>
      <c r="AQ34" s="76"/>
      <c r="AR34" s="76"/>
      <c r="AS34" s="76"/>
      <c r="AT34" s="76"/>
      <c r="AU34" s="20"/>
      <c r="AV34" s="76" t="s">
        <v>30</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31</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122</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32</v>
      </c>
      <c r="D56" s="76"/>
      <c r="E56" s="76"/>
      <c r="F56" s="76"/>
      <c r="G56" s="76"/>
      <c r="H56" s="76"/>
      <c r="I56" s="76"/>
      <c r="J56" s="76"/>
      <c r="K56" s="76"/>
      <c r="L56" s="76"/>
      <c r="M56" s="76"/>
      <c r="N56" s="76"/>
      <c r="O56" s="76"/>
      <c r="P56" s="76"/>
      <c r="Q56" s="20"/>
      <c r="R56" s="76" t="s">
        <v>33</v>
      </c>
      <c r="S56" s="76"/>
      <c r="T56" s="76"/>
      <c r="U56" s="76"/>
      <c r="V56" s="76"/>
      <c r="W56" s="76"/>
      <c r="X56" s="76"/>
      <c r="Y56" s="76"/>
      <c r="Z56" s="76"/>
      <c r="AA56" s="76"/>
      <c r="AB56" s="76"/>
      <c r="AC56" s="76"/>
      <c r="AD56" s="76"/>
      <c r="AE56" s="76"/>
      <c r="AF56" s="20"/>
      <c r="AG56" s="76" t="s">
        <v>34</v>
      </c>
      <c r="AH56" s="76"/>
      <c r="AI56" s="76"/>
      <c r="AJ56" s="76"/>
      <c r="AK56" s="76"/>
      <c r="AL56" s="76"/>
      <c r="AM56" s="76"/>
      <c r="AN56" s="76"/>
      <c r="AO56" s="76"/>
      <c r="AP56" s="76"/>
      <c r="AQ56" s="76"/>
      <c r="AR56" s="76"/>
      <c r="AS56" s="76"/>
      <c r="AT56" s="76"/>
      <c r="AU56" s="20"/>
      <c r="AV56" s="76" t="s">
        <v>35</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37</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38</v>
      </c>
      <c r="D79" s="76"/>
      <c r="E79" s="76"/>
      <c r="F79" s="76"/>
      <c r="G79" s="76"/>
      <c r="H79" s="76"/>
      <c r="I79" s="76"/>
      <c r="J79" s="76"/>
      <c r="K79" s="76"/>
      <c r="L79" s="76"/>
      <c r="M79" s="76"/>
      <c r="N79" s="76"/>
      <c r="O79" s="76"/>
      <c r="P79" s="76"/>
      <c r="Q79" s="76"/>
      <c r="R79" s="76"/>
      <c r="S79" s="76"/>
      <c r="T79" s="76"/>
      <c r="U79" s="20"/>
      <c r="V79" s="20"/>
      <c r="W79" s="76" t="s">
        <v>39</v>
      </c>
      <c r="X79" s="76"/>
      <c r="Y79" s="76"/>
      <c r="Z79" s="76"/>
      <c r="AA79" s="76"/>
      <c r="AB79" s="76"/>
      <c r="AC79" s="76"/>
      <c r="AD79" s="76"/>
      <c r="AE79" s="76"/>
      <c r="AF79" s="76"/>
      <c r="AG79" s="76"/>
      <c r="AH79" s="76"/>
      <c r="AI79" s="76"/>
      <c r="AJ79" s="76"/>
      <c r="AK79" s="76"/>
      <c r="AL79" s="76"/>
      <c r="AM79" s="76"/>
      <c r="AN79" s="76"/>
      <c r="AO79" s="20"/>
      <c r="AP79" s="20"/>
      <c r="AQ79" s="76" t="s">
        <v>40</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402141</v>
      </c>
      <c r="D6" s="34">
        <f t="shared" si="3"/>
        <v>46</v>
      </c>
      <c r="E6" s="34">
        <f t="shared" si="3"/>
        <v>17</v>
      </c>
      <c r="F6" s="34">
        <f t="shared" si="3"/>
        <v>1</v>
      </c>
      <c r="G6" s="34">
        <f t="shared" si="3"/>
        <v>0</v>
      </c>
      <c r="H6" s="34" t="str">
        <f t="shared" si="3"/>
        <v>福岡県　豊前市</v>
      </c>
      <c r="I6" s="34" t="str">
        <f t="shared" si="3"/>
        <v>法適用</v>
      </c>
      <c r="J6" s="34" t="str">
        <f t="shared" si="3"/>
        <v>下水道事業</v>
      </c>
      <c r="K6" s="34" t="str">
        <f t="shared" si="3"/>
        <v>公共下水道</v>
      </c>
      <c r="L6" s="34" t="str">
        <f t="shared" si="3"/>
        <v>Cd2</v>
      </c>
      <c r="M6" s="34">
        <f t="shared" si="3"/>
        <v>0</v>
      </c>
      <c r="N6" s="35" t="str">
        <f t="shared" si="3"/>
        <v>-</v>
      </c>
      <c r="O6" s="35">
        <f t="shared" si="3"/>
        <v>63.36</v>
      </c>
      <c r="P6" s="35">
        <f t="shared" si="3"/>
        <v>37.18</v>
      </c>
      <c r="Q6" s="35">
        <f t="shared" si="3"/>
        <v>93.58</v>
      </c>
      <c r="R6" s="35">
        <f t="shared" si="3"/>
        <v>3240</v>
      </c>
      <c r="S6" s="35">
        <f t="shared" si="3"/>
        <v>26375</v>
      </c>
      <c r="T6" s="35">
        <f t="shared" si="3"/>
        <v>111.1</v>
      </c>
      <c r="U6" s="35">
        <f t="shared" si="3"/>
        <v>237.4</v>
      </c>
      <c r="V6" s="35">
        <f t="shared" si="3"/>
        <v>9727</v>
      </c>
      <c r="W6" s="35">
        <f t="shared" si="3"/>
        <v>4.0999999999999996</v>
      </c>
      <c r="X6" s="35">
        <f t="shared" si="3"/>
        <v>2372.44</v>
      </c>
      <c r="Y6" s="36">
        <f>IF(Y7="",NA(),Y7)</f>
        <v>86.87</v>
      </c>
      <c r="Z6" s="36">
        <f t="shared" ref="Z6:AH6" si="4">IF(Z7="",NA(),Z7)</f>
        <v>85.9</v>
      </c>
      <c r="AA6" s="36">
        <f t="shared" si="4"/>
        <v>93.09</v>
      </c>
      <c r="AB6" s="36">
        <f t="shared" si="4"/>
        <v>89.8</v>
      </c>
      <c r="AC6" s="36">
        <f t="shared" si="4"/>
        <v>90.89</v>
      </c>
      <c r="AD6" s="36">
        <f t="shared" si="4"/>
        <v>102.09</v>
      </c>
      <c r="AE6" s="36">
        <f t="shared" si="4"/>
        <v>104.18</v>
      </c>
      <c r="AF6" s="36">
        <f t="shared" si="4"/>
        <v>108.69</v>
      </c>
      <c r="AG6" s="36">
        <f t="shared" si="4"/>
        <v>110.8</v>
      </c>
      <c r="AH6" s="36">
        <f t="shared" si="4"/>
        <v>110.07</v>
      </c>
      <c r="AI6" s="35" t="str">
        <f>IF(AI7="","",IF(AI7="-","【-】","【"&amp;SUBSTITUTE(TEXT(AI7,"#,##0.00"),"-","△")&amp;"】"))</f>
        <v>【108.57】</v>
      </c>
      <c r="AJ6" s="36">
        <f>IF(AJ7="",NA(),AJ7)</f>
        <v>278.5</v>
      </c>
      <c r="AK6" s="36">
        <f t="shared" ref="AK6:AS6" si="5">IF(AK7="",NA(),AK7)</f>
        <v>315.45999999999998</v>
      </c>
      <c r="AL6" s="36">
        <f t="shared" si="5"/>
        <v>260.25</v>
      </c>
      <c r="AM6" s="36">
        <f t="shared" si="5"/>
        <v>299.16000000000003</v>
      </c>
      <c r="AN6" s="36">
        <f t="shared" si="5"/>
        <v>321.23</v>
      </c>
      <c r="AO6" s="36">
        <f t="shared" si="5"/>
        <v>100.29</v>
      </c>
      <c r="AP6" s="36">
        <f t="shared" si="5"/>
        <v>95.59</v>
      </c>
      <c r="AQ6" s="36">
        <f t="shared" si="5"/>
        <v>29.24</v>
      </c>
      <c r="AR6" s="36">
        <f t="shared" si="5"/>
        <v>31.45</v>
      </c>
      <c r="AS6" s="36">
        <f t="shared" si="5"/>
        <v>31.4</v>
      </c>
      <c r="AT6" s="35" t="str">
        <f>IF(AT7="","",IF(AT7="-","【-】","【"&amp;SUBSTITUTE(TEXT(AT7,"#,##0.00"),"-","△")&amp;"】"))</f>
        <v>【4.38】</v>
      </c>
      <c r="AU6" s="36">
        <f>IF(AU7="",NA(),AU7)</f>
        <v>339.04</v>
      </c>
      <c r="AV6" s="36">
        <f t="shared" ref="AV6:BD6" si="6">IF(AV7="",NA(),AV7)</f>
        <v>529.61</v>
      </c>
      <c r="AW6" s="36">
        <f t="shared" si="6"/>
        <v>174.73</v>
      </c>
      <c r="AX6" s="36">
        <f t="shared" si="6"/>
        <v>173.69</v>
      </c>
      <c r="AY6" s="36">
        <f t="shared" si="6"/>
        <v>148.88999999999999</v>
      </c>
      <c r="AZ6" s="36">
        <f t="shared" si="6"/>
        <v>372.33</v>
      </c>
      <c r="BA6" s="36">
        <f t="shared" si="6"/>
        <v>318.06</v>
      </c>
      <c r="BB6" s="36">
        <f t="shared" si="6"/>
        <v>68.510000000000005</v>
      </c>
      <c r="BC6" s="36">
        <f t="shared" si="6"/>
        <v>70.16</v>
      </c>
      <c r="BD6" s="36">
        <f t="shared" si="6"/>
        <v>79.709999999999994</v>
      </c>
      <c r="BE6" s="35" t="str">
        <f>IF(BE7="","",IF(BE7="-","【-】","【"&amp;SUBSTITUTE(TEXT(BE7,"#,##0.00"),"-","△")&amp;"】"))</f>
        <v>【59.95】</v>
      </c>
      <c r="BF6" s="36">
        <f>IF(BF7="",NA(),BF7)</f>
        <v>1607.93</v>
      </c>
      <c r="BG6" s="36">
        <f t="shared" ref="BG6:BO6" si="7">IF(BG7="",NA(),BG7)</f>
        <v>1484.61</v>
      </c>
      <c r="BH6" s="36">
        <f t="shared" si="7"/>
        <v>1394.56</v>
      </c>
      <c r="BI6" s="36">
        <f t="shared" si="7"/>
        <v>1332.56</v>
      </c>
      <c r="BJ6" s="36">
        <f t="shared" si="7"/>
        <v>718.32</v>
      </c>
      <c r="BK6" s="36">
        <f t="shared" si="7"/>
        <v>1309.43</v>
      </c>
      <c r="BL6" s="36">
        <f t="shared" si="7"/>
        <v>1306.92</v>
      </c>
      <c r="BM6" s="36">
        <f t="shared" si="7"/>
        <v>1203.71</v>
      </c>
      <c r="BN6" s="36">
        <f t="shared" si="7"/>
        <v>1162.3599999999999</v>
      </c>
      <c r="BO6" s="36">
        <f t="shared" si="7"/>
        <v>1047.6500000000001</v>
      </c>
      <c r="BP6" s="35" t="str">
        <f>IF(BP7="","",IF(BP7="-","【-】","【"&amp;SUBSTITUTE(TEXT(BP7,"#,##0.00"),"-","△")&amp;"】"))</f>
        <v>【728.30】</v>
      </c>
      <c r="BQ6" s="36">
        <f>IF(BQ7="",NA(),BQ7)</f>
        <v>49.32</v>
      </c>
      <c r="BR6" s="36">
        <f t="shared" ref="BR6:BZ6" si="8">IF(BR7="",NA(),BR7)</f>
        <v>50.43</v>
      </c>
      <c r="BS6" s="36">
        <f t="shared" si="8"/>
        <v>51.41</v>
      </c>
      <c r="BT6" s="36">
        <f t="shared" si="8"/>
        <v>51.77</v>
      </c>
      <c r="BU6" s="36">
        <f t="shared" si="8"/>
        <v>74.650000000000006</v>
      </c>
      <c r="BV6" s="36">
        <f t="shared" si="8"/>
        <v>67.59</v>
      </c>
      <c r="BW6" s="36">
        <f t="shared" si="8"/>
        <v>68.510000000000005</v>
      </c>
      <c r="BX6" s="36">
        <f t="shared" si="8"/>
        <v>69.739999999999995</v>
      </c>
      <c r="BY6" s="36">
        <f t="shared" si="8"/>
        <v>68.209999999999994</v>
      </c>
      <c r="BZ6" s="36">
        <f t="shared" si="8"/>
        <v>74.040000000000006</v>
      </c>
      <c r="CA6" s="35" t="str">
        <f>IF(CA7="","",IF(CA7="-","【-】","【"&amp;SUBSTITUTE(TEXT(CA7,"#,##0.00"),"-","△")&amp;"】"))</f>
        <v>【100.04】</v>
      </c>
      <c r="CB6" s="36">
        <f>IF(CB7="",NA(),CB7)</f>
        <v>349.55</v>
      </c>
      <c r="CC6" s="36">
        <f t="shared" ref="CC6:CK6" si="9">IF(CC7="",NA(),CC7)</f>
        <v>343.01</v>
      </c>
      <c r="CD6" s="36">
        <f t="shared" si="9"/>
        <v>337.35</v>
      </c>
      <c r="CE6" s="36">
        <f t="shared" si="9"/>
        <v>334.91</v>
      </c>
      <c r="CF6" s="36">
        <f t="shared" si="9"/>
        <v>232.17</v>
      </c>
      <c r="CG6" s="36">
        <f t="shared" si="9"/>
        <v>251.88</v>
      </c>
      <c r="CH6" s="36">
        <f t="shared" si="9"/>
        <v>247.43</v>
      </c>
      <c r="CI6" s="36">
        <f t="shared" si="9"/>
        <v>248.89</v>
      </c>
      <c r="CJ6" s="36">
        <f t="shared" si="9"/>
        <v>250.84</v>
      </c>
      <c r="CK6" s="36">
        <f t="shared" si="9"/>
        <v>235.61</v>
      </c>
      <c r="CL6" s="35" t="str">
        <f>IF(CL7="","",IF(CL7="-","【-】","【"&amp;SUBSTITUTE(TEXT(CL7,"#,##0.00"),"-","△")&amp;"】"))</f>
        <v>【137.82】</v>
      </c>
      <c r="CM6" s="36">
        <f>IF(CM7="",NA(),CM7)</f>
        <v>61.32</v>
      </c>
      <c r="CN6" s="36">
        <f t="shared" ref="CN6:CV6" si="10">IF(CN7="",NA(),CN7)</f>
        <v>61.32</v>
      </c>
      <c r="CO6" s="36">
        <f t="shared" si="10"/>
        <v>43.51</v>
      </c>
      <c r="CP6" s="36">
        <f t="shared" si="10"/>
        <v>43.31</v>
      </c>
      <c r="CQ6" s="36">
        <f t="shared" si="10"/>
        <v>45.41</v>
      </c>
      <c r="CR6" s="36">
        <f t="shared" si="10"/>
        <v>49.29</v>
      </c>
      <c r="CS6" s="36">
        <f t="shared" si="10"/>
        <v>50.32</v>
      </c>
      <c r="CT6" s="36">
        <f t="shared" si="10"/>
        <v>49.89</v>
      </c>
      <c r="CU6" s="36">
        <f t="shared" si="10"/>
        <v>49.39</v>
      </c>
      <c r="CV6" s="36">
        <f t="shared" si="10"/>
        <v>49.25</v>
      </c>
      <c r="CW6" s="35" t="str">
        <f>IF(CW7="","",IF(CW7="-","【-】","【"&amp;SUBSTITUTE(TEXT(CW7,"#,##0.00"),"-","△")&amp;"】"))</f>
        <v>【60.09】</v>
      </c>
      <c r="CX6" s="36">
        <f>IF(CX7="",NA(),CX7)</f>
        <v>70.319999999999993</v>
      </c>
      <c r="CY6" s="36">
        <f t="shared" ref="CY6:DG6" si="11">IF(CY7="",NA(),CY7)</f>
        <v>72.27</v>
      </c>
      <c r="CZ6" s="36">
        <f t="shared" si="11"/>
        <v>73.73</v>
      </c>
      <c r="DA6" s="36">
        <f t="shared" si="11"/>
        <v>75.5</v>
      </c>
      <c r="DB6" s="36">
        <f t="shared" si="11"/>
        <v>76.45</v>
      </c>
      <c r="DC6" s="36">
        <f t="shared" si="11"/>
        <v>84.31</v>
      </c>
      <c r="DD6" s="36">
        <f t="shared" si="11"/>
        <v>84.57</v>
      </c>
      <c r="DE6" s="36">
        <f t="shared" si="11"/>
        <v>84.73</v>
      </c>
      <c r="DF6" s="36">
        <f t="shared" si="11"/>
        <v>83.96</v>
      </c>
      <c r="DG6" s="36">
        <f t="shared" si="11"/>
        <v>84.12</v>
      </c>
      <c r="DH6" s="35" t="str">
        <f>IF(DH7="","",IF(DH7="-","【-】","【"&amp;SUBSTITUTE(TEXT(DH7,"#,##0.00"),"-","△")&amp;"】"))</f>
        <v>【94.90】</v>
      </c>
      <c r="DI6" s="36">
        <f>IF(DI7="",NA(),DI7)</f>
        <v>32.770000000000003</v>
      </c>
      <c r="DJ6" s="36">
        <f t="shared" ref="DJ6:DR6" si="12">IF(DJ7="",NA(),DJ7)</f>
        <v>34.950000000000003</v>
      </c>
      <c r="DK6" s="36">
        <f t="shared" si="12"/>
        <v>35.53</v>
      </c>
      <c r="DL6" s="36">
        <f t="shared" si="12"/>
        <v>37.450000000000003</v>
      </c>
      <c r="DM6" s="36">
        <f t="shared" si="12"/>
        <v>38.92</v>
      </c>
      <c r="DN6" s="36">
        <f t="shared" si="12"/>
        <v>12.61</v>
      </c>
      <c r="DO6" s="36">
        <f t="shared" si="12"/>
        <v>14.44</v>
      </c>
      <c r="DP6" s="36">
        <f t="shared" si="12"/>
        <v>21.09</v>
      </c>
      <c r="DQ6" s="36">
        <f t="shared" si="12"/>
        <v>22.6</v>
      </c>
      <c r="DR6" s="36">
        <f t="shared" si="12"/>
        <v>26.91</v>
      </c>
      <c r="DS6" s="35" t="str">
        <f>IF(DS7="","",IF(DS7="-","【-】","【"&amp;SUBSTITUTE(TEXT(DS7,"#,##0.00"),"-","△")&amp;"】"))</f>
        <v>【37.36】</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5">
        <f t="shared" si="13"/>
        <v>0</v>
      </c>
      <c r="EC6" s="35">
        <f t="shared" si="13"/>
        <v>0</v>
      </c>
      <c r="ED6" s="35" t="str">
        <f>IF(ED7="","",IF(ED7="-","【-】","【"&amp;SUBSTITUTE(TEXT(ED7,"#,##0.00"),"-","△")&amp;"】"))</f>
        <v>【4.96】</v>
      </c>
      <c r="EE6" s="35">
        <f>IF(EE7="",NA(),EE7)</f>
        <v>0</v>
      </c>
      <c r="EF6" s="35">
        <f t="shared" ref="EF6:EN6" si="14">IF(EF7="",NA(),EF7)</f>
        <v>0</v>
      </c>
      <c r="EG6" s="35">
        <f t="shared" si="14"/>
        <v>0</v>
      </c>
      <c r="EH6" s="35">
        <f t="shared" si="14"/>
        <v>0</v>
      </c>
      <c r="EI6" s="36">
        <f t="shared" si="14"/>
        <v>0.11</v>
      </c>
      <c r="EJ6" s="36">
        <f t="shared" si="14"/>
        <v>7.0000000000000007E-2</v>
      </c>
      <c r="EK6" s="36">
        <f t="shared" si="14"/>
        <v>0.14000000000000001</v>
      </c>
      <c r="EL6" s="36">
        <f t="shared" si="14"/>
        <v>0.03</v>
      </c>
      <c r="EM6" s="36">
        <f t="shared" si="14"/>
        <v>0.15</v>
      </c>
      <c r="EN6" s="36">
        <f t="shared" si="14"/>
        <v>0.1</v>
      </c>
      <c r="EO6" s="35" t="str">
        <f>IF(EO7="","",IF(EO7="-","【-】","【"&amp;SUBSTITUTE(TEXT(EO7,"#,##0.00"),"-","△")&amp;"】"))</f>
        <v>【0.27】</v>
      </c>
    </row>
    <row r="7" spans="1:148" s="37" customFormat="1">
      <c r="A7" s="29"/>
      <c r="B7" s="38">
        <v>2016</v>
      </c>
      <c r="C7" s="38">
        <v>402141</v>
      </c>
      <c r="D7" s="38">
        <v>46</v>
      </c>
      <c r="E7" s="38">
        <v>17</v>
      </c>
      <c r="F7" s="38">
        <v>1</v>
      </c>
      <c r="G7" s="38">
        <v>0</v>
      </c>
      <c r="H7" s="38" t="s">
        <v>108</v>
      </c>
      <c r="I7" s="38" t="s">
        <v>109</v>
      </c>
      <c r="J7" s="38" t="s">
        <v>110</v>
      </c>
      <c r="K7" s="38" t="s">
        <v>111</v>
      </c>
      <c r="L7" s="38" t="s">
        <v>112</v>
      </c>
      <c r="M7" s="38"/>
      <c r="N7" s="39" t="s">
        <v>113</v>
      </c>
      <c r="O7" s="39">
        <v>63.36</v>
      </c>
      <c r="P7" s="39">
        <v>37.18</v>
      </c>
      <c r="Q7" s="39">
        <v>93.58</v>
      </c>
      <c r="R7" s="39">
        <v>3240</v>
      </c>
      <c r="S7" s="39">
        <v>26375</v>
      </c>
      <c r="T7" s="39">
        <v>111.1</v>
      </c>
      <c r="U7" s="39">
        <v>237.4</v>
      </c>
      <c r="V7" s="39">
        <v>9727</v>
      </c>
      <c r="W7" s="39">
        <v>4.0999999999999996</v>
      </c>
      <c r="X7" s="39">
        <v>2372.44</v>
      </c>
      <c r="Y7" s="39">
        <v>86.87</v>
      </c>
      <c r="Z7" s="39">
        <v>85.9</v>
      </c>
      <c r="AA7" s="39">
        <v>93.09</v>
      </c>
      <c r="AB7" s="39">
        <v>89.8</v>
      </c>
      <c r="AC7" s="39">
        <v>90.89</v>
      </c>
      <c r="AD7" s="39">
        <v>102.09</v>
      </c>
      <c r="AE7" s="39">
        <v>104.18</v>
      </c>
      <c r="AF7" s="39">
        <v>108.69</v>
      </c>
      <c r="AG7" s="39">
        <v>110.8</v>
      </c>
      <c r="AH7" s="39">
        <v>110.07</v>
      </c>
      <c r="AI7" s="39">
        <v>108.57</v>
      </c>
      <c r="AJ7" s="39">
        <v>278.5</v>
      </c>
      <c r="AK7" s="39">
        <v>315.45999999999998</v>
      </c>
      <c r="AL7" s="39">
        <v>260.25</v>
      </c>
      <c r="AM7" s="39">
        <v>299.16000000000003</v>
      </c>
      <c r="AN7" s="39">
        <v>321.23</v>
      </c>
      <c r="AO7" s="39">
        <v>100.29</v>
      </c>
      <c r="AP7" s="39">
        <v>95.59</v>
      </c>
      <c r="AQ7" s="39">
        <v>29.24</v>
      </c>
      <c r="AR7" s="39">
        <v>31.45</v>
      </c>
      <c r="AS7" s="39">
        <v>31.4</v>
      </c>
      <c r="AT7" s="39">
        <v>4.38</v>
      </c>
      <c r="AU7" s="39">
        <v>339.04</v>
      </c>
      <c r="AV7" s="39">
        <v>529.61</v>
      </c>
      <c r="AW7" s="39">
        <v>174.73</v>
      </c>
      <c r="AX7" s="39">
        <v>173.69</v>
      </c>
      <c r="AY7" s="39">
        <v>148.88999999999999</v>
      </c>
      <c r="AZ7" s="39">
        <v>372.33</v>
      </c>
      <c r="BA7" s="39">
        <v>318.06</v>
      </c>
      <c r="BB7" s="39">
        <v>68.510000000000005</v>
      </c>
      <c r="BC7" s="39">
        <v>70.16</v>
      </c>
      <c r="BD7" s="39">
        <v>79.709999999999994</v>
      </c>
      <c r="BE7" s="39">
        <v>59.95</v>
      </c>
      <c r="BF7" s="39">
        <v>1607.93</v>
      </c>
      <c r="BG7" s="39">
        <v>1484.61</v>
      </c>
      <c r="BH7" s="39">
        <v>1394.56</v>
      </c>
      <c r="BI7" s="39">
        <v>1332.56</v>
      </c>
      <c r="BJ7" s="39">
        <v>718.32</v>
      </c>
      <c r="BK7" s="39">
        <v>1309.43</v>
      </c>
      <c r="BL7" s="39">
        <v>1306.92</v>
      </c>
      <c r="BM7" s="39">
        <v>1203.71</v>
      </c>
      <c r="BN7" s="39">
        <v>1162.3599999999999</v>
      </c>
      <c r="BO7" s="39">
        <v>1047.6500000000001</v>
      </c>
      <c r="BP7" s="39">
        <v>728.3</v>
      </c>
      <c r="BQ7" s="39">
        <v>49.32</v>
      </c>
      <c r="BR7" s="39">
        <v>50.43</v>
      </c>
      <c r="BS7" s="39">
        <v>51.41</v>
      </c>
      <c r="BT7" s="39">
        <v>51.77</v>
      </c>
      <c r="BU7" s="39">
        <v>74.650000000000006</v>
      </c>
      <c r="BV7" s="39">
        <v>67.59</v>
      </c>
      <c r="BW7" s="39">
        <v>68.510000000000005</v>
      </c>
      <c r="BX7" s="39">
        <v>69.739999999999995</v>
      </c>
      <c r="BY7" s="39">
        <v>68.209999999999994</v>
      </c>
      <c r="BZ7" s="39">
        <v>74.040000000000006</v>
      </c>
      <c r="CA7" s="39">
        <v>100.04</v>
      </c>
      <c r="CB7" s="39">
        <v>349.55</v>
      </c>
      <c r="CC7" s="39">
        <v>343.01</v>
      </c>
      <c r="CD7" s="39">
        <v>337.35</v>
      </c>
      <c r="CE7" s="39">
        <v>334.91</v>
      </c>
      <c r="CF7" s="39">
        <v>232.17</v>
      </c>
      <c r="CG7" s="39">
        <v>251.88</v>
      </c>
      <c r="CH7" s="39">
        <v>247.43</v>
      </c>
      <c r="CI7" s="39">
        <v>248.89</v>
      </c>
      <c r="CJ7" s="39">
        <v>250.84</v>
      </c>
      <c r="CK7" s="39">
        <v>235.61</v>
      </c>
      <c r="CL7" s="39">
        <v>137.82</v>
      </c>
      <c r="CM7" s="39">
        <v>61.32</v>
      </c>
      <c r="CN7" s="39">
        <v>61.32</v>
      </c>
      <c r="CO7" s="39">
        <v>43.51</v>
      </c>
      <c r="CP7" s="39">
        <v>43.31</v>
      </c>
      <c r="CQ7" s="39">
        <v>45.41</v>
      </c>
      <c r="CR7" s="39">
        <v>49.29</v>
      </c>
      <c r="CS7" s="39">
        <v>50.32</v>
      </c>
      <c r="CT7" s="39">
        <v>49.89</v>
      </c>
      <c r="CU7" s="39">
        <v>49.39</v>
      </c>
      <c r="CV7" s="39">
        <v>49.25</v>
      </c>
      <c r="CW7" s="39">
        <v>60.09</v>
      </c>
      <c r="CX7" s="39">
        <v>70.319999999999993</v>
      </c>
      <c r="CY7" s="39">
        <v>72.27</v>
      </c>
      <c r="CZ7" s="39">
        <v>73.73</v>
      </c>
      <c r="DA7" s="39">
        <v>75.5</v>
      </c>
      <c r="DB7" s="39">
        <v>76.45</v>
      </c>
      <c r="DC7" s="39">
        <v>84.31</v>
      </c>
      <c r="DD7" s="39">
        <v>84.57</v>
      </c>
      <c r="DE7" s="39">
        <v>84.73</v>
      </c>
      <c r="DF7" s="39">
        <v>83.96</v>
      </c>
      <c r="DG7" s="39">
        <v>84.12</v>
      </c>
      <c r="DH7" s="39">
        <v>94.9</v>
      </c>
      <c r="DI7" s="39">
        <v>32.770000000000003</v>
      </c>
      <c r="DJ7" s="39">
        <v>34.950000000000003</v>
      </c>
      <c r="DK7" s="39">
        <v>35.53</v>
      </c>
      <c r="DL7" s="39">
        <v>37.450000000000003</v>
      </c>
      <c r="DM7" s="39">
        <v>38.92</v>
      </c>
      <c r="DN7" s="39">
        <v>12.61</v>
      </c>
      <c r="DO7" s="39">
        <v>14.44</v>
      </c>
      <c r="DP7" s="39">
        <v>21.09</v>
      </c>
      <c r="DQ7" s="39">
        <v>22.6</v>
      </c>
      <c r="DR7" s="39">
        <v>26.91</v>
      </c>
      <c r="DS7" s="39">
        <v>37.36</v>
      </c>
      <c r="DT7" s="39">
        <v>0</v>
      </c>
      <c r="DU7" s="39">
        <v>0</v>
      </c>
      <c r="DV7" s="39">
        <v>0</v>
      </c>
      <c r="DW7" s="39">
        <v>0</v>
      </c>
      <c r="DX7" s="39">
        <v>0</v>
      </c>
      <c r="DY7" s="39">
        <v>0</v>
      </c>
      <c r="DZ7" s="39">
        <v>0</v>
      </c>
      <c r="EA7" s="39">
        <v>0</v>
      </c>
      <c r="EB7" s="39">
        <v>0</v>
      </c>
      <c r="EC7" s="39">
        <v>0</v>
      </c>
      <c r="ED7" s="39">
        <v>4.96</v>
      </c>
      <c r="EE7" s="39">
        <v>0</v>
      </c>
      <c r="EF7" s="39">
        <v>0</v>
      </c>
      <c r="EG7" s="39">
        <v>0</v>
      </c>
      <c r="EH7" s="39">
        <v>0</v>
      </c>
      <c r="EI7" s="39">
        <v>0.11</v>
      </c>
      <c r="EJ7" s="39">
        <v>7.0000000000000007E-2</v>
      </c>
      <c r="EK7" s="39">
        <v>0.14000000000000001</v>
      </c>
      <c r="EL7" s="39">
        <v>0.03</v>
      </c>
      <c r="EM7" s="39">
        <v>0.15</v>
      </c>
      <c r="EN7" s="39">
        <v>0.1</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中村 佳子</cp:lastModifiedBy>
  <cp:lastPrinted>2018-02-07T00:50:15Z</cp:lastPrinted>
  <dcterms:created xsi:type="dcterms:W3CDTF">2017-12-25T01:53:28Z</dcterms:created>
  <dcterms:modified xsi:type="dcterms:W3CDTF">2018-02-07T03:01:14Z</dcterms:modified>
  <cp:category/>
</cp:coreProperties>
</file>