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filterPrivacy="1" updateLinks="never" codeName="ThisWorkbook" defaultThemeVersion="124226"/>
  <xr:revisionPtr revIDLastSave="0" documentId="13_ncr:1_{83E1BA38-9E5F-4875-AC19-E878457DF689}" xr6:coauthVersionLast="43" xr6:coauthVersionMax="43" xr10:uidLastSave="{00000000-0000-0000-0000-000000000000}"/>
  <bookViews>
    <workbookView xWindow="-120" yWindow="-120" windowWidth="20730" windowHeight="11160" tabRatio="891" firstSheet="5" activeTab="5" xr2:uid="{00000000-000D-0000-FFFF-FFFF00000000}"/>
  </bookViews>
  <sheets>
    <sheet name="リンク先" sheetId="64" state="hidden" r:id="rId1"/>
    <sheet name="1_共通入力シート【記載必須】" sheetId="133" state="hidden" r:id="rId2"/>
    <sheet name="2_個別入力シート（新生活以外）" sheetId="134" state="hidden" r:id="rId3"/>
    <sheet name="3_個別入力シート（新生活）" sheetId="127" state="hidden" r:id="rId4"/>
    <sheet name="4_総括表への転記シート" sheetId="135" state="hidden" r:id="rId5"/>
    <sheet name="個票（新生活）" sheetId="128" r:id="rId6"/>
  </sheets>
  <definedNames>
    <definedName name="_xlnm._FilterDatabase" localSheetId="1" hidden="1">'1_共通入力シート【記載必須】'!$B$6:$DM$6</definedName>
    <definedName name="_xlnm._FilterDatabase" localSheetId="2" hidden="1">'2_個別入力シート（新生活以外）'!$B$6:$GK$6</definedName>
    <definedName name="_xlnm._FilterDatabase" localSheetId="3" hidden="1">'3_個別入力シート（新生活）'!$B$6:$DN$9</definedName>
    <definedName name="_xlnm._FilterDatabase" localSheetId="4" hidden="1">'4_総括表への転記シート'!$B$8:$Z$28</definedName>
    <definedName name="_xlnm.Print_Area" localSheetId="1">'1_共通入力シート【記載必須】'!$B$1:$AJ$8</definedName>
    <definedName name="_xlnm.Print_Area" localSheetId="2">'2_個別入力シート（新生活以外）'!$B$1:$GI$28</definedName>
    <definedName name="_xlnm.Print_Area" localSheetId="3">'3_個別入力シート（新生活）'!$B$1:$CR$9</definedName>
    <definedName name="_xlnm.Print_Area" localSheetId="4">'4_総括表への転記シート'!$A$7:$T$29</definedName>
    <definedName name="_xlnm.Print_Area" localSheetId="5">'個票（新生活）'!$A$1:$AM$127</definedName>
    <definedName name="_xlnm.Print_Titles" localSheetId="4">'4_総括表への転記シート'!$3:$8</definedName>
    <definedName name="メニューR6補">リンク先!$C$16:$C$18</definedName>
    <definedName name="メニューR7当">リンク先!$C$20:$C$22</definedName>
    <definedName name="ライフデザイン・結婚支援重点推進事業R6補">リンク先!$D$25:$D$26</definedName>
    <definedName name="ライフデザイン・結婚支援重点推進事業R6補一般メニュ―">リンク先!$E$40:$E$45</definedName>
    <definedName name="ライフデザイン・結婚支援重点推進事業R6補重点メニュ―">リンク先!$E$46:$E$50</definedName>
    <definedName name="ライフデザイン・結婚支援重点推進事業R7当">リンク先!$D$32:$D$33</definedName>
    <definedName name="ライフデザイン・結婚支援重点推進事業R7当一般メニュー">リンク先!$E$67:$E$72</definedName>
    <definedName name="ライフデザイン・結婚支援重点推進事業R7当重点メニュー">リンク先!$E$73:$E$77</definedName>
    <definedName name="共通要件_各種経費">リンク先!$H$98:$H$99</definedName>
    <definedName name="共通要件_個人給付">リンク先!$H$102:$H$104</definedName>
    <definedName name="経費区分">リンク先!$F$97:$F$107</definedName>
    <definedName name="結婚_妊娠・出産_子育てに温かい社会づくり・気運醸成事業R6補">リンク先!$D$28:$D$29</definedName>
    <definedName name="結婚_妊娠・出産_子育てに温かい社会づくり・気運醸成事業R6補一般メニュー">リンク先!$E$52:$E$58</definedName>
    <definedName name="結婚_妊娠・出産_子育てに温かい社会づくり・気運醸成事業R6補重点メニュー">リンク先!$E$59:$E$64</definedName>
    <definedName name="結婚_妊娠・出産_子育てに温かい社会づくり・気運醸成事業R7当">リンク先!$D$35:$D$36</definedName>
    <definedName name="結婚_妊娠・出産_子育てに温かい社会づくり・気運醸成事業R7当一般メニュ―">リンク先!$E$79:$E$85</definedName>
    <definedName name="結婚_妊娠・出産_子育てに温かい社会づくり・気運醸成事業R7当重点メニュ―">リンク先!$E$86:$E$91</definedName>
    <definedName name="結婚支援コンシェルジュ事業R6補">リンク先!$D$27</definedName>
    <definedName name="結婚支援コンシェルジュ事業R6補結婚支援コンシェルジュ事業">リンク先!$E$51</definedName>
    <definedName name="結婚支援コンシェルジュ事業R7当">リンク先!$D$34</definedName>
    <definedName name="結婚支援コンシェルジュ事業R7当結婚支援コンシェルジュ事業">リンク先!$E$78</definedName>
    <definedName name="結婚新生活支援事業R6補">リンク先!$D$30:$D$31</definedName>
    <definedName name="結婚新生活支援事業R6補一般コース">リンク先!$E$65</definedName>
    <definedName name="結婚新生活支援事業R6補都道府県主導型市町村連携コース">リンク先!$E$66</definedName>
    <definedName name="結婚新生活支援事業R7当">リンク先!$D$37:$D$38</definedName>
    <definedName name="結婚新生活支援事業R7当一般コース">リンク先!$E$92</definedName>
    <definedName name="結婚新生活支援事業R7当都道府県主導型市町村連携コース">リンク先!$E$93</definedName>
    <definedName name="個票No">リンク先!$D$97:$D$117</definedName>
    <definedName name="収入区分">リンク先!$F$109:$F$110</definedName>
    <definedName name="単位">リンク先!$E$97:$E$113</definedName>
    <definedName name="都道府県一覧">リンク先!$B$97:$B$143</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17" i="128" l="1"/>
  <c r="AK88" i="128" l="1"/>
  <c r="AF69" i="128"/>
  <c r="AF68" i="128"/>
  <c r="Y61" i="128"/>
  <c r="Y62" i="128"/>
  <c r="N63" i="128"/>
  <c r="N62" i="128"/>
  <c r="AX25" i="134" l="1"/>
  <c r="AU25" i="134"/>
  <c r="AR25" i="134"/>
  <c r="AO25" i="134"/>
  <c r="AL25" i="134"/>
  <c r="AI25" i="134"/>
  <c r="AF25" i="134"/>
  <c r="AC25" i="134"/>
  <c r="Z25" i="134"/>
  <c r="W25" i="134"/>
  <c r="T25" i="134"/>
  <c r="AX24" i="134"/>
  <c r="AU24" i="134"/>
  <c r="AR24" i="134"/>
  <c r="AO24" i="134"/>
  <c r="AL24" i="134"/>
  <c r="AI24" i="134"/>
  <c r="AF24" i="134"/>
  <c r="AC24" i="134"/>
  <c r="Z24" i="134"/>
  <c r="W24" i="134"/>
  <c r="T24" i="134"/>
  <c r="AX23" i="134"/>
  <c r="AU23" i="134"/>
  <c r="AR23" i="134"/>
  <c r="AO23" i="134"/>
  <c r="AL23" i="134"/>
  <c r="AI23" i="134"/>
  <c r="AF23" i="134"/>
  <c r="AC23" i="134"/>
  <c r="Z23" i="134"/>
  <c r="W23" i="134"/>
  <c r="T23" i="134"/>
  <c r="AX22" i="134"/>
  <c r="AU22" i="134"/>
  <c r="AR22" i="134"/>
  <c r="AO22" i="134"/>
  <c r="AL22" i="134"/>
  <c r="AI22" i="134"/>
  <c r="AF22" i="134"/>
  <c r="AC22" i="134"/>
  <c r="Z22" i="134"/>
  <c r="W22" i="134"/>
  <c r="T22" i="134"/>
  <c r="AX21" i="134"/>
  <c r="AU21" i="134"/>
  <c r="AR21" i="134"/>
  <c r="AO21" i="134"/>
  <c r="AL21" i="134"/>
  <c r="AI21" i="134"/>
  <c r="AF21" i="134"/>
  <c r="AC21" i="134"/>
  <c r="Z21" i="134"/>
  <c r="W21" i="134"/>
  <c r="T21" i="134"/>
  <c r="AX20" i="134"/>
  <c r="AU20" i="134"/>
  <c r="AR20" i="134"/>
  <c r="AO20" i="134"/>
  <c r="AL20" i="134"/>
  <c r="AI20" i="134"/>
  <c r="AF20" i="134"/>
  <c r="AC20" i="134"/>
  <c r="Z20" i="134"/>
  <c r="W20" i="134"/>
  <c r="T20" i="134"/>
  <c r="AX19" i="134"/>
  <c r="AU19" i="134"/>
  <c r="AR19" i="134"/>
  <c r="AO19" i="134"/>
  <c r="AL19" i="134"/>
  <c r="AI19" i="134"/>
  <c r="AF19" i="134"/>
  <c r="AC19" i="134"/>
  <c r="Z19" i="134"/>
  <c r="W19" i="134"/>
  <c r="T19" i="134"/>
  <c r="AX18" i="134"/>
  <c r="AU18" i="134"/>
  <c r="AR18" i="134"/>
  <c r="AO18" i="134"/>
  <c r="AL18" i="134"/>
  <c r="AI18" i="134"/>
  <c r="AF18" i="134"/>
  <c r="AC18" i="134"/>
  <c r="Z18" i="134"/>
  <c r="W18" i="134"/>
  <c r="T18" i="134"/>
  <c r="AX17" i="134"/>
  <c r="AU17" i="134"/>
  <c r="AR17" i="134"/>
  <c r="AO17" i="134"/>
  <c r="AL17" i="134"/>
  <c r="AI17" i="134"/>
  <c r="AF17" i="134"/>
  <c r="AC17" i="134"/>
  <c r="Z17" i="134"/>
  <c r="W17" i="134"/>
  <c r="T17" i="134"/>
  <c r="AX16" i="134"/>
  <c r="AU16" i="134"/>
  <c r="AR16" i="134"/>
  <c r="AO16" i="134"/>
  <c r="AL16" i="134"/>
  <c r="AI16" i="134"/>
  <c r="AF16" i="134"/>
  <c r="AC16" i="134"/>
  <c r="Z16" i="134"/>
  <c r="W16" i="134"/>
  <c r="T16" i="134"/>
  <c r="AX15" i="134"/>
  <c r="AU15" i="134"/>
  <c r="AR15" i="134"/>
  <c r="AO15" i="134"/>
  <c r="AL15" i="134"/>
  <c r="AI15" i="134"/>
  <c r="AF15" i="134"/>
  <c r="AC15" i="134"/>
  <c r="Z15" i="134"/>
  <c r="W15" i="134"/>
  <c r="T15" i="134"/>
  <c r="AX14" i="134"/>
  <c r="AU14" i="134"/>
  <c r="AR14" i="134"/>
  <c r="AO14" i="134"/>
  <c r="AL14" i="134"/>
  <c r="AI14" i="134"/>
  <c r="AF14" i="134"/>
  <c r="AC14" i="134"/>
  <c r="Z14" i="134"/>
  <c r="W14" i="134"/>
  <c r="T14" i="134"/>
  <c r="AX13" i="134"/>
  <c r="AU13" i="134"/>
  <c r="AR13" i="134"/>
  <c r="AO13" i="134"/>
  <c r="AL13" i="134"/>
  <c r="AI13" i="134"/>
  <c r="AF13" i="134"/>
  <c r="AC13" i="134"/>
  <c r="Z13" i="134"/>
  <c r="W13" i="134"/>
  <c r="T13" i="134"/>
  <c r="AX12" i="134"/>
  <c r="AU12" i="134"/>
  <c r="AR12" i="134"/>
  <c r="AO12" i="134"/>
  <c r="AL12" i="134"/>
  <c r="AI12" i="134"/>
  <c r="AF12" i="134"/>
  <c r="AC12" i="134"/>
  <c r="Z12" i="134"/>
  <c r="W12" i="134"/>
  <c r="T12" i="134"/>
  <c r="AX11" i="134"/>
  <c r="AU11" i="134"/>
  <c r="AR11" i="134"/>
  <c r="AO11" i="134"/>
  <c r="AL11" i="134"/>
  <c r="AI11" i="134"/>
  <c r="AF11" i="134"/>
  <c r="AC11" i="134"/>
  <c r="Z11" i="134"/>
  <c r="W11" i="134"/>
  <c r="T11" i="134"/>
  <c r="AX10" i="134"/>
  <c r="AU10" i="134"/>
  <c r="AR10" i="134"/>
  <c r="AO10" i="134"/>
  <c r="AL10" i="134"/>
  <c r="AI10" i="134"/>
  <c r="AF10" i="134"/>
  <c r="AC10" i="134"/>
  <c r="Z10" i="134"/>
  <c r="W10" i="134"/>
  <c r="T10" i="134"/>
  <c r="AX9" i="134"/>
  <c r="AU9" i="134"/>
  <c r="AR9" i="134"/>
  <c r="AO9" i="134"/>
  <c r="AL9" i="134"/>
  <c r="AI9" i="134"/>
  <c r="AF9" i="134"/>
  <c r="AC9" i="134"/>
  <c r="Z9" i="134"/>
  <c r="W9" i="134"/>
  <c r="T9" i="134"/>
  <c r="AX8" i="134"/>
  <c r="AU8" i="134"/>
  <c r="AR8" i="134"/>
  <c r="AO8" i="134"/>
  <c r="AL8" i="134"/>
  <c r="AI8" i="134"/>
  <c r="AF8" i="134"/>
  <c r="AC8" i="134"/>
  <c r="Z8" i="134"/>
  <c r="W8" i="134"/>
  <c r="T8" i="134"/>
  <c r="AX7" i="134"/>
  <c r="AU7" i="134"/>
  <c r="AR7" i="134"/>
  <c r="AO7" i="134"/>
  <c r="AL7" i="134"/>
  <c r="AI7" i="134"/>
  <c r="AF7" i="134"/>
  <c r="AC7" i="134"/>
  <c r="Z7" i="134"/>
  <c r="W7" i="134"/>
  <c r="T7" i="134"/>
  <c r="CT7" i="127" l="1"/>
  <c r="N7" i="127" s="1"/>
  <c r="GK8" i="134"/>
  <c r="N8" i="134" s="1"/>
  <c r="GK9" i="134"/>
  <c r="N9" i="134" s="1"/>
  <c r="GK10" i="134"/>
  <c r="N10" i="134" s="1"/>
  <c r="GK11" i="134"/>
  <c r="N11" i="134" s="1"/>
  <c r="GK12" i="134"/>
  <c r="N12" i="134" s="1"/>
  <c r="GK13" i="134"/>
  <c r="N13" i="134" s="1"/>
  <c r="GK14" i="134"/>
  <c r="N14" i="134" s="1"/>
  <c r="GK15" i="134"/>
  <c r="N15" i="134" s="1"/>
  <c r="GK16" i="134"/>
  <c r="N16" i="134" s="1"/>
  <c r="GK17" i="134"/>
  <c r="N17" i="134" s="1"/>
  <c r="GK18" i="134"/>
  <c r="N18" i="134" s="1"/>
  <c r="GK19" i="134"/>
  <c r="N19" i="134" s="1"/>
  <c r="GK20" i="134"/>
  <c r="N20" i="134" s="1"/>
  <c r="GK21" i="134"/>
  <c r="N21" i="134" s="1"/>
  <c r="GK22" i="134"/>
  <c r="N22" i="134" s="1"/>
  <c r="GK23" i="134"/>
  <c r="N23" i="134" s="1"/>
  <c r="GK24" i="134"/>
  <c r="N24" i="134" s="1"/>
  <c r="GK25" i="134"/>
  <c r="N25" i="134" s="1"/>
  <c r="GK7" i="134"/>
  <c r="N7" i="134" s="1"/>
  <c r="AM7" i="127" l="1"/>
  <c r="FV8" i="134"/>
  <c r="FV9" i="134"/>
  <c r="FV10" i="134"/>
  <c r="FV11" i="134"/>
  <c r="FV12" i="134"/>
  <c r="FV13" i="134"/>
  <c r="FV14" i="134"/>
  <c r="FV15" i="134"/>
  <c r="FV16" i="134"/>
  <c r="FV17" i="134"/>
  <c r="FV18" i="134"/>
  <c r="FV19" i="134"/>
  <c r="FV20" i="134"/>
  <c r="FV21" i="134"/>
  <c r="FV22" i="134"/>
  <c r="FV23" i="134"/>
  <c r="FV24" i="134"/>
  <c r="FV25" i="134"/>
  <c r="FV7" i="134"/>
  <c r="FP9" i="134"/>
  <c r="FP10" i="134"/>
  <c r="FP11" i="134"/>
  <c r="FP12" i="134"/>
  <c r="FP13" i="134"/>
  <c r="FP14" i="134"/>
  <c r="FP15" i="134"/>
  <c r="FP16" i="134"/>
  <c r="FP17" i="134"/>
  <c r="FP18" i="134"/>
  <c r="FP19" i="134"/>
  <c r="FP20" i="134"/>
  <c r="FP21" i="134"/>
  <c r="FP22" i="134"/>
  <c r="FP23" i="134"/>
  <c r="FP24" i="134"/>
  <c r="FP25" i="134"/>
  <c r="FP8" i="134"/>
  <c r="FP7" i="134"/>
  <c r="FU5" i="134"/>
  <c r="FW5" i="134"/>
  <c r="FV6" i="134"/>
  <c r="FU6" i="134"/>
  <c r="E67" i="64"/>
  <c r="E68" i="64"/>
  <c r="E69" i="64"/>
  <c r="E70" i="64"/>
  <c r="E71" i="64"/>
  <c r="E72" i="64"/>
  <c r="E73" i="64"/>
  <c r="E74" i="64"/>
  <c r="E75" i="64"/>
  <c r="E76" i="64"/>
  <c r="E77" i="64"/>
  <c r="E78" i="64"/>
  <c r="E79" i="64"/>
  <c r="E80" i="64"/>
  <c r="E81" i="64"/>
  <c r="E82" i="64"/>
  <c r="E83" i="64"/>
  <c r="E84" i="64"/>
  <c r="E85" i="64"/>
  <c r="E86" i="64"/>
  <c r="E87" i="64"/>
  <c r="E88" i="64"/>
  <c r="E89" i="64"/>
  <c r="E90" i="64"/>
  <c r="E91" i="64"/>
  <c r="E92" i="64"/>
  <c r="E93" i="64"/>
  <c r="C6" i="64"/>
  <c r="C7" i="64"/>
  <c r="C8" i="64"/>
  <c r="U10" i="135"/>
  <c r="U11" i="135"/>
  <c r="U12" i="135"/>
  <c r="U13" i="135"/>
  <c r="U14" i="135"/>
  <c r="U15" i="135"/>
  <c r="U16" i="135"/>
  <c r="U17" i="135"/>
  <c r="U18" i="135"/>
  <c r="U19" i="135"/>
  <c r="U20" i="135"/>
  <c r="U21" i="135"/>
  <c r="U22" i="135"/>
  <c r="U23" i="135"/>
  <c r="U24" i="135"/>
  <c r="U25" i="135"/>
  <c r="U26" i="135"/>
  <c r="U27" i="135"/>
  <c r="U28" i="135"/>
  <c r="U9" i="135"/>
  <c r="W9" i="135"/>
  <c r="X28" i="135" l="1"/>
  <c r="Y28" i="135"/>
  <c r="Z28" i="135"/>
  <c r="X9" i="135"/>
  <c r="Y9" i="135"/>
  <c r="Z9" i="135"/>
  <c r="X10" i="135"/>
  <c r="Y10" i="135"/>
  <c r="Z10" i="135"/>
  <c r="X11" i="135"/>
  <c r="Y11" i="135"/>
  <c r="Z11" i="135"/>
  <c r="X12" i="135"/>
  <c r="Y12" i="135"/>
  <c r="Z12" i="135"/>
  <c r="X13" i="135"/>
  <c r="Y13" i="135"/>
  <c r="Z13" i="135"/>
  <c r="X14" i="135"/>
  <c r="Y14" i="135"/>
  <c r="Z14" i="135"/>
  <c r="X15" i="135"/>
  <c r="Y15" i="135"/>
  <c r="Z15" i="135"/>
  <c r="X16" i="135"/>
  <c r="Y16" i="135"/>
  <c r="Z16" i="135"/>
  <c r="X17" i="135"/>
  <c r="Y17" i="135"/>
  <c r="Z17" i="135"/>
  <c r="X18" i="135"/>
  <c r="Y18" i="135"/>
  <c r="Z18" i="135"/>
  <c r="X19" i="135"/>
  <c r="Y19" i="135"/>
  <c r="Z19" i="135"/>
  <c r="X20" i="135"/>
  <c r="Y20" i="135"/>
  <c r="Z20" i="135"/>
  <c r="X21" i="135"/>
  <c r="Y21" i="135"/>
  <c r="Z21" i="135"/>
  <c r="X22" i="135"/>
  <c r="Y22" i="135"/>
  <c r="Z22" i="135"/>
  <c r="X23" i="135"/>
  <c r="Y23" i="135"/>
  <c r="Z23" i="135"/>
  <c r="X24" i="135"/>
  <c r="Y24" i="135"/>
  <c r="Z24" i="135"/>
  <c r="X25" i="135"/>
  <c r="Y25" i="135"/>
  <c r="Z25" i="135"/>
  <c r="X26" i="135"/>
  <c r="Y26" i="135"/>
  <c r="Z26" i="135"/>
  <c r="X27" i="135"/>
  <c r="Y27" i="135"/>
  <c r="Z27" i="135"/>
  <c r="CQ6" i="127"/>
  <c r="CP6" i="127"/>
  <c r="CO6" i="127"/>
  <c r="CN6" i="127"/>
  <c r="AF127" i="128" s="1"/>
  <c r="FK6" i="134"/>
  <c r="FJ6" i="134"/>
  <c r="FI6" i="134"/>
  <c r="B9" i="135"/>
  <c r="W28" i="135"/>
  <c r="W10" i="135"/>
  <c r="W11" i="135"/>
  <c r="W12" i="135"/>
  <c r="W13" i="135"/>
  <c r="W14" i="135"/>
  <c r="W15" i="135"/>
  <c r="W16" i="135"/>
  <c r="W17" i="135"/>
  <c r="W18" i="135"/>
  <c r="W19" i="135"/>
  <c r="W20" i="135"/>
  <c r="W21" i="135"/>
  <c r="W22" i="135"/>
  <c r="W23" i="135"/>
  <c r="W24" i="135"/>
  <c r="W25" i="135"/>
  <c r="W26" i="135"/>
  <c r="W27" i="135"/>
  <c r="C9" i="135"/>
  <c r="V13" i="135"/>
  <c r="V10" i="135"/>
  <c r="V11" i="135"/>
  <c r="V12" i="135"/>
  <c r="V14" i="135"/>
  <c r="V15" i="135"/>
  <c r="V16" i="135"/>
  <c r="V17" i="135"/>
  <c r="V18" i="135"/>
  <c r="V19" i="135"/>
  <c r="V20" i="135"/>
  <c r="V21" i="135"/>
  <c r="V22" i="135"/>
  <c r="V23" i="135"/>
  <c r="V24" i="135"/>
  <c r="V25" i="135"/>
  <c r="V26" i="135"/>
  <c r="V27" i="135"/>
  <c r="V28" i="135"/>
  <c r="V9" i="135"/>
  <c r="E10" i="135"/>
  <c r="F10" i="135"/>
  <c r="G10" i="135"/>
  <c r="H10" i="135"/>
  <c r="I10" i="135"/>
  <c r="L10" i="135"/>
  <c r="E11" i="135"/>
  <c r="F11" i="135"/>
  <c r="G11" i="135"/>
  <c r="H11" i="135"/>
  <c r="I11" i="135"/>
  <c r="L11" i="135"/>
  <c r="E12" i="135"/>
  <c r="F12" i="135"/>
  <c r="G12" i="135"/>
  <c r="H12" i="135"/>
  <c r="I12" i="135"/>
  <c r="L12" i="135"/>
  <c r="E13" i="135"/>
  <c r="F13" i="135"/>
  <c r="G13" i="135"/>
  <c r="H13" i="135"/>
  <c r="I13" i="135"/>
  <c r="L13" i="135"/>
  <c r="E14" i="135"/>
  <c r="F14" i="135"/>
  <c r="G14" i="135"/>
  <c r="H14" i="135"/>
  <c r="I14" i="135"/>
  <c r="L14" i="135"/>
  <c r="E15" i="135"/>
  <c r="F15" i="135"/>
  <c r="G15" i="135"/>
  <c r="H15" i="135"/>
  <c r="I15" i="135"/>
  <c r="L15" i="135"/>
  <c r="E16" i="135"/>
  <c r="F16" i="135"/>
  <c r="G16" i="135"/>
  <c r="H16" i="135"/>
  <c r="I16" i="135"/>
  <c r="L16" i="135"/>
  <c r="E17" i="135"/>
  <c r="F17" i="135"/>
  <c r="G17" i="135"/>
  <c r="H17" i="135"/>
  <c r="I17" i="135"/>
  <c r="L17" i="135"/>
  <c r="E18" i="135"/>
  <c r="F18" i="135"/>
  <c r="G18" i="135"/>
  <c r="H18" i="135"/>
  <c r="I18" i="135"/>
  <c r="L18" i="135"/>
  <c r="E19" i="135"/>
  <c r="F19" i="135"/>
  <c r="G19" i="135"/>
  <c r="H19" i="135"/>
  <c r="I19" i="135"/>
  <c r="L19" i="135"/>
  <c r="E20" i="135"/>
  <c r="F20" i="135"/>
  <c r="G20" i="135"/>
  <c r="H20" i="135"/>
  <c r="I20" i="135"/>
  <c r="L20" i="135"/>
  <c r="E21" i="135"/>
  <c r="F21" i="135"/>
  <c r="G21" i="135"/>
  <c r="H21" i="135"/>
  <c r="I21" i="135"/>
  <c r="L21" i="135"/>
  <c r="E22" i="135"/>
  <c r="F22" i="135"/>
  <c r="G22" i="135"/>
  <c r="H22" i="135"/>
  <c r="I22" i="135"/>
  <c r="L22" i="135"/>
  <c r="E23" i="135"/>
  <c r="F23" i="135"/>
  <c r="G23" i="135"/>
  <c r="H23" i="135"/>
  <c r="I23" i="135"/>
  <c r="L23" i="135"/>
  <c r="E24" i="135"/>
  <c r="F24" i="135"/>
  <c r="G24" i="135"/>
  <c r="H24" i="135"/>
  <c r="I24" i="135"/>
  <c r="L24" i="135"/>
  <c r="E25" i="135"/>
  <c r="F25" i="135"/>
  <c r="G25" i="135"/>
  <c r="H25" i="135"/>
  <c r="I25" i="135"/>
  <c r="L25" i="135"/>
  <c r="E26" i="135"/>
  <c r="F26" i="135"/>
  <c r="G26" i="135"/>
  <c r="H26" i="135"/>
  <c r="I26" i="135"/>
  <c r="L26" i="135"/>
  <c r="E27" i="135"/>
  <c r="F27" i="135"/>
  <c r="G27" i="135"/>
  <c r="H27" i="135"/>
  <c r="I27" i="135"/>
  <c r="L27" i="135"/>
  <c r="GF25" i="134"/>
  <c r="GH25" i="134" s="1"/>
  <c r="GC25" i="134"/>
  <c r="GE25" i="134" s="1"/>
  <c r="FZ25" i="134"/>
  <c r="GB25" i="134" s="1"/>
  <c r="FX25" i="134"/>
  <c r="FT25" i="134"/>
  <c r="FR25" i="134"/>
  <c r="FN25" i="134"/>
  <c r="DH25" i="134"/>
  <c r="DG25" i="134"/>
  <c r="DF25" i="134"/>
  <c r="DE25" i="134"/>
  <c r="DD25" i="134"/>
  <c r="DC25" i="134"/>
  <c r="DB25" i="134"/>
  <c r="DA25" i="134"/>
  <c r="CZ25" i="134"/>
  <c r="CY25" i="134"/>
  <c r="CX25" i="134"/>
  <c r="CW25" i="134"/>
  <c r="CV25" i="134"/>
  <c r="CU25" i="134"/>
  <c r="CT25" i="134"/>
  <c r="CS25" i="134"/>
  <c r="CR25" i="134"/>
  <c r="CQ25" i="134"/>
  <c r="CP25" i="134"/>
  <c r="CO25" i="134"/>
  <c r="CN25" i="134"/>
  <c r="CM25" i="134"/>
  <c r="CL25" i="134"/>
  <c r="CK25" i="134"/>
  <c r="CJ25" i="134"/>
  <c r="CI25" i="134"/>
  <c r="CH25" i="134"/>
  <c r="CG25" i="134"/>
  <c r="CF25" i="134"/>
  <c r="BI25" i="134"/>
  <c r="BH25" i="134"/>
  <c r="BG25" i="134"/>
  <c r="BB25" i="134"/>
  <c r="BA25" i="134"/>
  <c r="Q25" i="134" s="1"/>
  <c r="M27" i="135" s="1"/>
  <c r="AZ25" i="134"/>
  <c r="O25" i="134" s="1"/>
  <c r="R25" i="134" s="1"/>
  <c r="F25" i="134"/>
  <c r="E25" i="134"/>
  <c r="D25" i="134"/>
  <c r="C25" i="134"/>
  <c r="GF24" i="134"/>
  <c r="GH24" i="134" s="1"/>
  <c r="GC24" i="134"/>
  <c r="GE24" i="134" s="1"/>
  <c r="FZ24" i="134"/>
  <c r="GB24" i="134" s="1"/>
  <c r="FX24" i="134"/>
  <c r="FT24" i="134"/>
  <c r="FR24" i="134"/>
  <c r="FN24" i="134"/>
  <c r="DH24" i="134"/>
  <c r="DG24" i="134"/>
  <c r="DF24" i="134"/>
  <c r="DE24" i="134"/>
  <c r="DD24" i="134"/>
  <c r="DC24" i="134"/>
  <c r="DB24" i="134"/>
  <c r="DA24" i="134"/>
  <c r="CZ24" i="134"/>
  <c r="CY24" i="134"/>
  <c r="CX24" i="134"/>
  <c r="CW24" i="134"/>
  <c r="CV24" i="134"/>
  <c r="CU24" i="134"/>
  <c r="CT24" i="134"/>
  <c r="CS24" i="134"/>
  <c r="CR24" i="134"/>
  <c r="CQ24" i="134"/>
  <c r="CP24" i="134"/>
  <c r="CO24" i="134"/>
  <c r="CN24" i="134"/>
  <c r="CM24" i="134"/>
  <c r="CL24" i="134"/>
  <c r="CK24" i="134"/>
  <c r="CJ24" i="134"/>
  <c r="CI24" i="134"/>
  <c r="CH24" i="134"/>
  <c r="CG24" i="134"/>
  <c r="CF24" i="134"/>
  <c r="BI24" i="134"/>
  <c r="BH24" i="134"/>
  <c r="BG24" i="134"/>
  <c r="BB24" i="134"/>
  <c r="BA24" i="134"/>
  <c r="Q24" i="134" s="1"/>
  <c r="M26" i="135" s="1"/>
  <c r="AZ24" i="134"/>
  <c r="O24" i="134" s="1"/>
  <c r="R24" i="134" s="1"/>
  <c r="F24" i="134"/>
  <c r="E24" i="134"/>
  <c r="D24" i="134"/>
  <c r="C24" i="134"/>
  <c r="GF23" i="134"/>
  <c r="GH23" i="134" s="1"/>
  <c r="GC23" i="134"/>
  <c r="GE23" i="134" s="1"/>
  <c r="FZ23" i="134"/>
  <c r="GB23" i="134" s="1"/>
  <c r="FX23" i="134"/>
  <c r="FT23" i="134"/>
  <c r="FR23" i="134"/>
  <c r="FN23" i="134"/>
  <c r="DH23" i="134"/>
  <c r="DG23" i="134"/>
  <c r="DF23" i="134"/>
  <c r="DE23" i="134"/>
  <c r="DD23" i="134"/>
  <c r="DC23" i="134"/>
  <c r="DB23" i="134"/>
  <c r="DA23" i="134"/>
  <c r="CZ23" i="134"/>
  <c r="CY23" i="134"/>
  <c r="CX23" i="134"/>
  <c r="CW23" i="134"/>
  <c r="CV23" i="134"/>
  <c r="CU23" i="134"/>
  <c r="CT23" i="134"/>
  <c r="CS23" i="134"/>
  <c r="CR23" i="134"/>
  <c r="CQ23" i="134"/>
  <c r="CP23" i="134"/>
  <c r="CO23" i="134"/>
  <c r="CN23" i="134"/>
  <c r="CM23" i="134"/>
  <c r="CL23" i="134"/>
  <c r="CK23" i="134"/>
  <c r="CJ23" i="134"/>
  <c r="CI23" i="134"/>
  <c r="CH23" i="134"/>
  <c r="CG23" i="134"/>
  <c r="CF23" i="134"/>
  <c r="BI23" i="134"/>
  <c r="BH23" i="134"/>
  <c r="BG23" i="134"/>
  <c r="BB23" i="134"/>
  <c r="BA23" i="134"/>
  <c r="Q23" i="134" s="1"/>
  <c r="M25" i="135" s="1"/>
  <c r="AZ23" i="134"/>
  <c r="O23" i="134" s="1"/>
  <c r="R23" i="134" s="1"/>
  <c r="F23" i="134"/>
  <c r="E23" i="134"/>
  <c r="D23" i="134"/>
  <c r="C23" i="134"/>
  <c r="GF22" i="134"/>
  <c r="GH22" i="134" s="1"/>
  <c r="GC22" i="134"/>
  <c r="GE22" i="134" s="1"/>
  <c r="FZ22" i="134"/>
  <c r="GB22" i="134" s="1"/>
  <c r="FX22" i="134"/>
  <c r="FT22" i="134"/>
  <c r="FR22" i="134"/>
  <c r="FN22" i="134"/>
  <c r="DH22" i="134"/>
  <c r="DG22" i="134"/>
  <c r="DF22" i="134"/>
  <c r="DE22" i="134"/>
  <c r="DD22" i="134"/>
  <c r="DC22" i="134"/>
  <c r="DB22" i="134"/>
  <c r="DA22" i="134"/>
  <c r="CZ22" i="134"/>
  <c r="CY22" i="134"/>
  <c r="CX22" i="134"/>
  <c r="CW22" i="134"/>
  <c r="CV22" i="134"/>
  <c r="CU22" i="134"/>
  <c r="CT22" i="134"/>
  <c r="CS22" i="134"/>
  <c r="CR22" i="134"/>
  <c r="CQ22" i="134"/>
  <c r="CP22" i="134"/>
  <c r="CO22" i="134"/>
  <c r="CN22" i="134"/>
  <c r="CM22" i="134"/>
  <c r="CL22" i="134"/>
  <c r="CK22" i="134"/>
  <c r="CJ22" i="134"/>
  <c r="CI22" i="134"/>
  <c r="CH22" i="134"/>
  <c r="CG22" i="134"/>
  <c r="CF22" i="134"/>
  <c r="BI22" i="134"/>
  <c r="BH22" i="134"/>
  <c r="BG22" i="134"/>
  <c r="BB22" i="134"/>
  <c r="BA22" i="134"/>
  <c r="Q22" i="134" s="1"/>
  <c r="M24" i="135" s="1"/>
  <c r="AZ22" i="134"/>
  <c r="O22" i="134" s="1"/>
  <c r="R22" i="134" s="1"/>
  <c r="F22" i="134"/>
  <c r="E22" i="134"/>
  <c r="D22" i="134"/>
  <c r="C22" i="134"/>
  <c r="GF21" i="134"/>
  <c r="GH21" i="134" s="1"/>
  <c r="GC21" i="134"/>
  <c r="GE21" i="134" s="1"/>
  <c r="FZ21" i="134"/>
  <c r="GB21" i="134" s="1"/>
  <c r="FX21" i="134"/>
  <c r="FT21" i="134"/>
  <c r="FR21" i="134"/>
  <c r="FN21" i="134"/>
  <c r="DH21" i="134"/>
  <c r="DG21" i="134"/>
  <c r="DF21" i="134"/>
  <c r="DE21" i="134"/>
  <c r="DD21" i="134"/>
  <c r="DC21" i="134"/>
  <c r="DB21" i="134"/>
  <c r="DA21" i="134"/>
  <c r="CZ21" i="134"/>
  <c r="CY21" i="134"/>
  <c r="CX21" i="134"/>
  <c r="CW21" i="134"/>
  <c r="CV21" i="134"/>
  <c r="CU21" i="134"/>
  <c r="CT21" i="134"/>
  <c r="CS21" i="134"/>
  <c r="CR21" i="134"/>
  <c r="CQ21" i="134"/>
  <c r="CP21" i="134"/>
  <c r="CO21" i="134"/>
  <c r="CN21" i="134"/>
  <c r="CM21" i="134"/>
  <c r="CL21" i="134"/>
  <c r="CK21" i="134"/>
  <c r="CJ21" i="134"/>
  <c r="CI21" i="134"/>
  <c r="CH21" i="134"/>
  <c r="CG21" i="134"/>
  <c r="CF21" i="134"/>
  <c r="BI21" i="134"/>
  <c r="BH21" i="134"/>
  <c r="BG21" i="134"/>
  <c r="BB21" i="134"/>
  <c r="BA21" i="134"/>
  <c r="Q21" i="134" s="1"/>
  <c r="M23" i="135" s="1"/>
  <c r="AZ21" i="134"/>
  <c r="O21" i="134" s="1"/>
  <c r="R21" i="134" s="1"/>
  <c r="F21" i="134"/>
  <c r="E21" i="134"/>
  <c r="D21" i="134"/>
  <c r="C21" i="134"/>
  <c r="GF20" i="134"/>
  <c r="GH20" i="134" s="1"/>
  <c r="GC20" i="134"/>
  <c r="GE20" i="134" s="1"/>
  <c r="FZ20" i="134"/>
  <c r="GB20" i="134" s="1"/>
  <c r="FX20" i="134"/>
  <c r="FT20" i="134"/>
  <c r="FR20" i="134"/>
  <c r="FN20" i="134"/>
  <c r="DH20" i="134"/>
  <c r="DG20" i="134"/>
  <c r="DF20" i="134"/>
  <c r="DE20" i="134"/>
  <c r="DD20" i="134"/>
  <c r="DC20" i="134"/>
  <c r="DB20" i="134"/>
  <c r="DA20" i="134"/>
  <c r="CZ20" i="134"/>
  <c r="CY20" i="134"/>
  <c r="CX20" i="134"/>
  <c r="CW20" i="134"/>
  <c r="CV20" i="134"/>
  <c r="CU20" i="134"/>
  <c r="CT20" i="134"/>
  <c r="CS20" i="134"/>
  <c r="CR20" i="134"/>
  <c r="CQ20" i="134"/>
  <c r="CP20" i="134"/>
  <c r="CO20" i="134"/>
  <c r="CN20" i="134"/>
  <c r="CM20" i="134"/>
  <c r="CL20" i="134"/>
  <c r="CK20" i="134"/>
  <c r="CJ20" i="134"/>
  <c r="CI20" i="134"/>
  <c r="CH20" i="134"/>
  <c r="CG20" i="134"/>
  <c r="CF20" i="134"/>
  <c r="BI20" i="134"/>
  <c r="BH20" i="134"/>
  <c r="BG20" i="134"/>
  <c r="BB20" i="134"/>
  <c r="BA20" i="134"/>
  <c r="Q20" i="134" s="1"/>
  <c r="M22" i="135" s="1"/>
  <c r="AZ20" i="134"/>
  <c r="O20" i="134" s="1"/>
  <c r="R20" i="134" s="1"/>
  <c r="F20" i="134"/>
  <c r="E20" i="134"/>
  <c r="D20" i="134"/>
  <c r="C20" i="134"/>
  <c r="GF19" i="134"/>
  <c r="GH19" i="134" s="1"/>
  <c r="GC19" i="134"/>
  <c r="GE19" i="134" s="1"/>
  <c r="FZ19" i="134"/>
  <c r="GB19" i="134" s="1"/>
  <c r="FX19" i="134"/>
  <c r="FT19" i="134"/>
  <c r="FR19" i="134"/>
  <c r="FN19" i="134"/>
  <c r="DH19" i="134"/>
  <c r="DG19" i="134"/>
  <c r="DF19" i="134"/>
  <c r="DE19" i="134"/>
  <c r="DD19" i="134"/>
  <c r="DC19" i="134"/>
  <c r="DB19" i="134"/>
  <c r="DA19" i="134"/>
  <c r="CZ19" i="134"/>
  <c r="CY19" i="134"/>
  <c r="CX19" i="134"/>
  <c r="CW19" i="134"/>
  <c r="CV19" i="134"/>
  <c r="CU19" i="134"/>
  <c r="CT19" i="134"/>
  <c r="CS19" i="134"/>
  <c r="CR19" i="134"/>
  <c r="CQ19" i="134"/>
  <c r="CP19" i="134"/>
  <c r="CO19" i="134"/>
  <c r="CN19" i="134"/>
  <c r="CM19" i="134"/>
  <c r="CL19" i="134"/>
  <c r="CK19" i="134"/>
  <c r="CJ19" i="134"/>
  <c r="CI19" i="134"/>
  <c r="CH19" i="134"/>
  <c r="CG19" i="134"/>
  <c r="CF19" i="134"/>
  <c r="BI19" i="134"/>
  <c r="BH19" i="134"/>
  <c r="BG19" i="134"/>
  <c r="BB19" i="134"/>
  <c r="BA19" i="134"/>
  <c r="Q19" i="134" s="1"/>
  <c r="M21" i="135" s="1"/>
  <c r="AZ19" i="134"/>
  <c r="O19" i="134" s="1"/>
  <c r="R19" i="134" s="1"/>
  <c r="F19" i="134"/>
  <c r="E19" i="134"/>
  <c r="D19" i="134"/>
  <c r="C19" i="134"/>
  <c r="GF18" i="134"/>
  <c r="GH18" i="134" s="1"/>
  <c r="GC18" i="134"/>
  <c r="GE18" i="134" s="1"/>
  <c r="FZ18" i="134"/>
  <c r="GB18" i="134" s="1"/>
  <c r="FX18" i="134"/>
  <c r="FT18" i="134"/>
  <c r="FR18" i="134"/>
  <c r="FN18" i="134"/>
  <c r="DH18" i="134"/>
  <c r="DG18" i="134"/>
  <c r="DF18" i="134"/>
  <c r="DE18" i="134"/>
  <c r="DD18" i="134"/>
  <c r="DC18" i="134"/>
  <c r="DB18" i="134"/>
  <c r="DA18" i="134"/>
  <c r="CZ18" i="134"/>
  <c r="CY18" i="134"/>
  <c r="CX18" i="134"/>
  <c r="CW18" i="134"/>
  <c r="CV18" i="134"/>
  <c r="CU18" i="134"/>
  <c r="CT18" i="134"/>
  <c r="CS18" i="134"/>
  <c r="CR18" i="134"/>
  <c r="CQ18" i="134"/>
  <c r="CP18" i="134"/>
  <c r="CO18" i="134"/>
  <c r="CN18" i="134"/>
  <c r="CM18" i="134"/>
  <c r="CL18" i="134"/>
  <c r="CK18" i="134"/>
  <c r="CJ18" i="134"/>
  <c r="CI18" i="134"/>
  <c r="CH18" i="134"/>
  <c r="CG18" i="134"/>
  <c r="CF18" i="134"/>
  <c r="BI18" i="134"/>
  <c r="BH18" i="134"/>
  <c r="BG18" i="134"/>
  <c r="BB18" i="134"/>
  <c r="BA18" i="134"/>
  <c r="Q18" i="134" s="1"/>
  <c r="M20" i="135" s="1"/>
  <c r="AZ18" i="134"/>
  <c r="O18" i="134" s="1"/>
  <c r="R18" i="134" s="1"/>
  <c r="F18" i="134"/>
  <c r="E18" i="134"/>
  <c r="D18" i="134"/>
  <c r="C18" i="134"/>
  <c r="GF17" i="134"/>
  <c r="GH17" i="134" s="1"/>
  <c r="GC17" i="134"/>
  <c r="GE17" i="134" s="1"/>
  <c r="FZ17" i="134"/>
  <c r="GB17" i="134" s="1"/>
  <c r="FX17" i="134"/>
  <c r="FT17" i="134"/>
  <c r="FR17" i="134"/>
  <c r="FN17" i="134"/>
  <c r="DH17" i="134"/>
  <c r="DG17" i="134"/>
  <c r="DF17" i="134"/>
  <c r="DE17" i="134"/>
  <c r="DD17" i="134"/>
  <c r="DC17" i="134"/>
  <c r="DB17" i="134"/>
  <c r="DA17" i="134"/>
  <c r="CZ17" i="134"/>
  <c r="CY17" i="134"/>
  <c r="CX17" i="134"/>
  <c r="CW17" i="134"/>
  <c r="CV17" i="134"/>
  <c r="CU17" i="134"/>
  <c r="CT17" i="134"/>
  <c r="CS17" i="134"/>
  <c r="CR17" i="134"/>
  <c r="CQ17" i="134"/>
  <c r="CP17" i="134"/>
  <c r="CO17" i="134"/>
  <c r="CN17" i="134"/>
  <c r="CM17" i="134"/>
  <c r="CL17" i="134"/>
  <c r="CK17" i="134"/>
  <c r="CJ17" i="134"/>
  <c r="CI17" i="134"/>
  <c r="CH17" i="134"/>
  <c r="CG17" i="134"/>
  <c r="CF17" i="134"/>
  <c r="BI17" i="134"/>
  <c r="BH17" i="134"/>
  <c r="BG17" i="134"/>
  <c r="BB17" i="134"/>
  <c r="BA17" i="134"/>
  <c r="Q17" i="134" s="1"/>
  <c r="M19" i="135" s="1"/>
  <c r="AZ17" i="134"/>
  <c r="O17" i="134" s="1"/>
  <c r="R17" i="134" s="1"/>
  <c r="F17" i="134"/>
  <c r="E17" i="134"/>
  <c r="D17" i="134"/>
  <c r="C17" i="134"/>
  <c r="GF16" i="134"/>
  <c r="GH16" i="134" s="1"/>
  <c r="GC16" i="134"/>
  <c r="GE16" i="134" s="1"/>
  <c r="FZ16" i="134"/>
  <c r="GB16" i="134" s="1"/>
  <c r="FX16" i="134"/>
  <c r="FT16" i="134"/>
  <c r="FR16" i="134"/>
  <c r="FN16" i="134"/>
  <c r="DH16" i="134"/>
  <c r="DG16" i="134"/>
  <c r="DF16" i="134"/>
  <c r="DE16" i="134"/>
  <c r="DD16" i="134"/>
  <c r="DC16" i="134"/>
  <c r="DB16" i="134"/>
  <c r="DA16" i="134"/>
  <c r="CZ16" i="134"/>
  <c r="CY16" i="134"/>
  <c r="CX16" i="134"/>
  <c r="CW16" i="134"/>
  <c r="CV16" i="134"/>
  <c r="CU16" i="134"/>
  <c r="CT16" i="134"/>
  <c r="CS16" i="134"/>
  <c r="CR16" i="134"/>
  <c r="CQ16" i="134"/>
  <c r="CP16" i="134"/>
  <c r="CO16" i="134"/>
  <c r="CN16" i="134"/>
  <c r="CM16" i="134"/>
  <c r="CL16" i="134"/>
  <c r="CK16" i="134"/>
  <c r="CJ16" i="134"/>
  <c r="CI16" i="134"/>
  <c r="CH16" i="134"/>
  <c r="CG16" i="134"/>
  <c r="CF16" i="134"/>
  <c r="BI16" i="134"/>
  <c r="BH16" i="134"/>
  <c r="BG16" i="134"/>
  <c r="BB16" i="134"/>
  <c r="BA16" i="134"/>
  <c r="Q16" i="134" s="1"/>
  <c r="M18" i="135" s="1"/>
  <c r="AZ16" i="134"/>
  <c r="O16" i="134" s="1"/>
  <c r="R16" i="134" s="1"/>
  <c r="F16" i="134"/>
  <c r="E16" i="134"/>
  <c r="D16" i="134"/>
  <c r="C16" i="134"/>
  <c r="GF15" i="134"/>
  <c r="GH15" i="134" s="1"/>
  <c r="GC15" i="134"/>
  <c r="GE15" i="134" s="1"/>
  <c r="FZ15" i="134"/>
  <c r="GB15" i="134" s="1"/>
  <c r="FX15" i="134"/>
  <c r="FT15" i="134"/>
  <c r="FR15" i="134"/>
  <c r="FN15" i="134"/>
  <c r="DH15" i="134"/>
  <c r="DG15" i="134"/>
  <c r="DF15" i="134"/>
  <c r="DE15" i="134"/>
  <c r="DD15" i="134"/>
  <c r="DC15" i="134"/>
  <c r="DB15" i="134"/>
  <c r="DA15" i="134"/>
  <c r="CZ15" i="134"/>
  <c r="CY15" i="134"/>
  <c r="CX15" i="134"/>
  <c r="CW15" i="134"/>
  <c r="CV15" i="134"/>
  <c r="CU15" i="134"/>
  <c r="CT15" i="134"/>
  <c r="CS15" i="134"/>
  <c r="CR15" i="134"/>
  <c r="CQ15" i="134"/>
  <c r="CP15" i="134"/>
  <c r="CO15" i="134"/>
  <c r="CN15" i="134"/>
  <c r="CM15" i="134"/>
  <c r="CL15" i="134"/>
  <c r="CK15" i="134"/>
  <c r="CJ15" i="134"/>
  <c r="CI15" i="134"/>
  <c r="CH15" i="134"/>
  <c r="CG15" i="134"/>
  <c r="CF15" i="134"/>
  <c r="BI15" i="134"/>
  <c r="BH15" i="134"/>
  <c r="BG15" i="134"/>
  <c r="BB15" i="134"/>
  <c r="BA15" i="134"/>
  <c r="Q15" i="134" s="1"/>
  <c r="M17" i="135" s="1"/>
  <c r="AZ15" i="134"/>
  <c r="O15" i="134" s="1"/>
  <c r="R15" i="134" s="1"/>
  <c r="F15" i="134"/>
  <c r="E15" i="134"/>
  <c r="D15" i="134"/>
  <c r="C15" i="134"/>
  <c r="GF14" i="134"/>
  <c r="GH14" i="134" s="1"/>
  <c r="GC14" i="134"/>
  <c r="GE14" i="134" s="1"/>
  <c r="FZ14" i="134"/>
  <c r="GB14" i="134" s="1"/>
  <c r="FX14" i="134"/>
  <c r="FT14" i="134"/>
  <c r="FR14" i="134"/>
  <c r="FN14" i="134"/>
  <c r="DH14" i="134"/>
  <c r="DG14" i="134"/>
  <c r="DF14" i="134"/>
  <c r="DE14" i="134"/>
  <c r="DD14" i="134"/>
  <c r="DC14" i="134"/>
  <c r="DB14" i="134"/>
  <c r="DA14" i="134"/>
  <c r="CZ14" i="134"/>
  <c r="CY14" i="134"/>
  <c r="CX14" i="134"/>
  <c r="CW14" i="134"/>
  <c r="CV14" i="134"/>
  <c r="CU14" i="134"/>
  <c r="CT14" i="134"/>
  <c r="CS14" i="134"/>
  <c r="CR14" i="134"/>
  <c r="CQ14" i="134"/>
  <c r="CP14" i="134"/>
  <c r="CO14" i="134"/>
  <c r="CN14" i="134"/>
  <c r="CM14" i="134"/>
  <c r="CL14" i="134"/>
  <c r="CK14" i="134"/>
  <c r="CJ14" i="134"/>
  <c r="CI14" i="134"/>
  <c r="CH14" i="134"/>
  <c r="CG14" i="134"/>
  <c r="CF14" i="134"/>
  <c r="BI14" i="134"/>
  <c r="BH14" i="134"/>
  <c r="BG14" i="134"/>
  <c r="BB14" i="134"/>
  <c r="BA14" i="134"/>
  <c r="Q14" i="134" s="1"/>
  <c r="M16" i="135" s="1"/>
  <c r="AZ14" i="134"/>
  <c r="O14" i="134" s="1"/>
  <c r="R14" i="134" s="1"/>
  <c r="F14" i="134"/>
  <c r="E14" i="134"/>
  <c r="D14" i="134"/>
  <c r="C14" i="134"/>
  <c r="GF13" i="134"/>
  <c r="GH13" i="134" s="1"/>
  <c r="GC13" i="134"/>
  <c r="GE13" i="134" s="1"/>
  <c r="FZ13" i="134"/>
  <c r="GB13" i="134" s="1"/>
  <c r="FX13" i="134"/>
  <c r="FT13" i="134"/>
  <c r="FR13" i="134"/>
  <c r="FN13" i="134"/>
  <c r="DH13" i="134"/>
  <c r="DG13" i="134"/>
  <c r="DF13" i="134"/>
  <c r="DE13" i="134"/>
  <c r="DD13" i="134"/>
  <c r="DC13" i="134"/>
  <c r="DB13" i="134"/>
  <c r="DA13" i="134"/>
  <c r="CZ13" i="134"/>
  <c r="CY13" i="134"/>
  <c r="CX13" i="134"/>
  <c r="CW13" i="134"/>
  <c r="CV13" i="134"/>
  <c r="CU13" i="134"/>
  <c r="CT13" i="134"/>
  <c r="CS13" i="134"/>
  <c r="CR13" i="134"/>
  <c r="CQ13" i="134"/>
  <c r="CP13" i="134"/>
  <c r="CO13" i="134"/>
  <c r="CN13" i="134"/>
  <c r="CM13" i="134"/>
  <c r="CL13" i="134"/>
  <c r="CK13" i="134"/>
  <c r="CJ13" i="134"/>
  <c r="CI13" i="134"/>
  <c r="CH13" i="134"/>
  <c r="CG13" i="134"/>
  <c r="CF13" i="134"/>
  <c r="BI13" i="134"/>
  <c r="BH13" i="134"/>
  <c r="BG13" i="134"/>
  <c r="BB13" i="134"/>
  <c r="BA13" i="134"/>
  <c r="Q13" i="134" s="1"/>
  <c r="M15" i="135" s="1"/>
  <c r="AZ13" i="134"/>
  <c r="O13" i="134" s="1"/>
  <c r="R13" i="134" s="1"/>
  <c r="F13" i="134"/>
  <c r="E13" i="134"/>
  <c r="D13" i="134"/>
  <c r="C13" i="134"/>
  <c r="GF12" i="134"/>
  <c r="GH12" i="134" s="1"/>
  <c r="GC12" i="134"/>
  <c r="GE12" i="134" s="1"/>
  <c r="FZ12" i="134"/>
  <c r="GB12" i="134" s="1"/>
  <c r="FX12" i="134"/>
  <c r="FT12" i="134"/>
  <c r="FR12" i="134"/>
  <c r="FN12" i="134"/>
  <c r="DH12" i="134"/>
  <c r="DG12" i="134"/>
  <c r="DF12" i="134"/>
  <c r="DE12" i="134"/>
  <c r="DD12" i="134"/>
  <c r="DC12" i="134"/>
  <c r="DB12" i="134"/>
  <c r="DA12" i="134"/>
  <c r="CZ12" i="134"/>
  <c r="CY12" i="134"/>
  <c r="CX12" i="134"/>
  <c r="CW12" i="134"/>
  <c r="CV12" i="134"/>
  <c r="CU12" i="134"/>
  <c r="CT12" i="134"/>
  <c r="CS12" i="134"/>
  <c r="CR12" i="134"/>
  <c r="CQ12" i="134"/>
  <c r="CP12" i="134"/>
  <c r="CO12" i="134"/>
  <c r="CN12" i="134"/>
  <c r="CM12" i="134"/>
  <c r="CL12" i="134"/>
  <c r="CK12" i="134"/>
  <c r="CJ12" i="134"/>
  <c r="CI12" i="134"/>
  <c r="CH12" i="134"/>
  <c r="CG12" i="134"/>
  <c r="CF12" i="134"/>
  <c r="BI12" i="134"/>
  <c r="BH12" i="134"/>
  <c r="BG12" i="134"/>
  <c r="BB12" i="134"/>
  <c r="BA12" i="134"/>
  <c r="Q12" i="134" s="1"/>
  <c r="M14" i="135" s="1"/>
  <c r="AZ12" i="134"/>
  <c r="O12" i="134" s="1"/>
  <c r="R12" i="134" s="1"/>
  <c r="F12" i="134"/>
  <c r="E12" i="134"/>
  <c r="D12" i="134"/>
  <c r="C12" i="134"/>
  <c r="GF11" i="134"/>
  <c r="GH11" i="134" s="1"/>
  <c r="GC11" i="134"/>
  <c r="GE11" i="134" s="1"/>
  <c r="FZ11" i="134"/>
  <c r="GB11" i="134" s="1"/>
  <c r="FX11" i="134"/>
  <c r="FT11" i="134"/>
  <c r="FR11" i="134"/>
  <c r="FN11" i="134"/>
  <c r="DH11" i="134"/>
  <c r="DG11" i="134"/>
  <c r="DF11" i="134"/>
  <c r="DE11" i="134"/>
  <c r="DD11" i="134"/>
  <c r="DC11" i="134"/>
  <c r="DB11" i="134"/>
  <c r="DA11" i="134"/>
  <c r="CZ11" i="134"/>
  <c r="CY11" i="134"/>
  <c r="CX11" i="134"/>
  <c r="CW11" i="134"/>
  <c r="CV11" i="134"/>
  <c r="CU11" i="134"/>
  <c r="CT11" i="134"/>
  <c r="CS11" i="134"/>
  <c r="CR11" i="134"/>
  <c r="CQ11" i="134"/>
  <c r="CP11" i="134"/>
  <c r="CO11" i="134"/>
  <c r="CN11" i="134"/>
  <c r="CM11" i="134"/>
  <c r="CL11" i="134"/>
  <c r="CK11" i="134"/>
  <c r="CJ11" i="134"/>
  <c r="CI11" i="134"/>
  <c r="CH11" i="134"/>
  <c r="CG11" i="134"/>
  <c r="CF11" i="134"/>
  <c r="BI11" i="134"/>
  <c r="BH11" i="134"/>
  <c r="BG11" i="134"/>
  <c r="BB11" i="134"/>
  <c r="BA11" i="134"/>
  <c r="Q11" i="134" s="1"/>
  <c r="M13" i="135" s="1"/>
  <c r="AZ11" i="134"/>
  <c r="O11" i="134" s="1"/>
  <c r="R11" i="134" s="1"/>
  <c r="F11" i="134"/>
  <c r="E11" i="134"/>
  <c r="D11" i="134"/>
  <c r="C11" i="134"/>
  <c r="GF10" i="134"/>
  <c r="GH10" i="134" s="1"/>
  <c r="GC10" i="134"/>
  <c r="GE10" i="134" s="1"/>
  <c r="FZ10" i="134"/>
  <c r="GB10" i="134" s="1"/>
  <c r="FX10" i="134"/>
  <c r="FT10" i="134"/>
  <c r="FR10" i="134"/>
  <c r="FN10" i="134"/>
  <c r="DH10" i="134"/>
  <c r="DG10" i="134"/>
  <c r="DF10" i="134"/>
  <c r="DE10" i="134"/>
  <c r="DD10" i="134"/>
  <c r="DC10" i="134"/>
  <c r="DB10" i="134"/>
  <c r="DA10" i="134"/>
  <c r="CZ10" i="134"/>
  <c r="CY10" i="134"/>
  <c r="CX10" i="134"/>
  <c r="CW10" i="134"/>
  <c r="CV10" i="134"/>
  <c r="CU10" i="134"/>
  <c r="CT10" i="134"/>
  <c r="CS10" i="134"/>
  <c r="CR10" i="134"/>
  <c r="CQ10" i="134"/>
  <c r="CP10" i="134"/>
  <c r="CO10" i="134"/>
  <c r="CN10" i="134"/>
  <c r="CM10" i="134"/>
  <c r="CL10" i="134"/>
  <c r="CK10" i="134"/>
  <c r="CJ10" i="134"/>
  <c r="CI10" i="134"/>
  <c r="CH10" i="134"/>
  <c r="CG10" i="134"/>
  <c r="CF10" i="134"/>
  <c r="BI10" i="134"/>
  <c r="BH10" i="134"/>
  <c r="BG10" i="134"/>
  <c r="BB10" i="134"/>
  <c r="BA10" i="134"/>
  <c r="Q10" i="134" s="1"/>
  <c r="M12" i="135" s="1"/>
  <c r="AZ10" i="134"/>
  <c r="O10" i="134" s="1"/>
  <c r="R10" i="134" s="1"/>
  <c r="F10" i="134"/>
  <c r="E10" i="134"/>
  <c r="D10" i="134"/>
  <c r="C10" i="134"/>
  <c r="GF9" i="134"/>
  <c r="GH9" i="134" s="1"/>
  <c r="GC9" i="134"/>
  <c r="GE9" i="134" s="1"/>
  <c r="FZ9" i="134"/>
  <c r="GB9" i="134" s="1"/>
  <c r="FX9" i="134"/>
  <c r="FT9" i="134"/>
  <c r="FR9" i="134"/>
  <c r="FN9" i="134"/>
  <c r="DH9" i="134"/>
  <c r="DG9" i="134"/>
  <c r="DF9" i="134"/>
  <c r="DE9" i="134"/>
  <c r="DD9" i="134"/>
  <c r="DC9" i="134"/>
  <c r="DB9" i="134"/>
  <c r="DA9" i="134"/>
  <c r="CZ9" i="134"/>
  <c r="CY9" i="134"/>
  <c r="CX9" i="134"/>
  <c r="CW9" i="134"/>
  <c r="CV9" i="134"/>
  <c r="CU9" i="134"/>
  <c r="CT9" i="134"/>
  <c r="CS9" i="134"/>
  <c r="CR9" i="134"/>
  <c r="CQ9" i="134"/>
  <c r="CP9" i="134"/>
  <c r="CO9" i="134"/>
  <c r="CN9" i="134"/>
  <c r="CM9" i="134"/>
  <c r="CL9" i="134"/>
  <c r="CK9" i="134"/>
  <c r="CJ9" i="134"/>
  <c r="CI9" i="134"/>
  <c r="CH9" i="134"/>
  <c r="CG9" i="134"/>
  <c r="CF9" i="134"/>
  <c r="BI9" i="134"/>
  <c r="BH9" i="134"/>
  <c r="BG9" i="134"/>
  <c r="BB9" i="134"/>
  <c r="BA9" i="134"/>
  <c r="Q9" i="134" s="1"/>
  <c r="M11" i="135" s="1"/>
  <c r="AZ9" i="134"/>
  <c r="O9" i="134" s="1"/>
  <c r="R9" i="134" s="1"/>
  <c r="F9" i="134"/>
  <c r="E9" i="134"/>
  <c r="D9" i="134"/>
  <c r="C9" i="134"/>
  <c r="GF8" i="134"/>
  <c r="GH8" i="134" s="1"/>
  <c r="GC8" i="134"/>
  <c r="GE8" i="134" s="1"/>
  <c r="FZ8" i="134"/>
  <c r="GB8" i="134" s="1"/>
  <c r="FX8" i="134"/>
  <c r="FT8" i="134"/>
  <c r="FR8" i="134"/>
  <c r="FN8" i="134"/>
  <c r="DH8" i="134"/>
  <c r="DG8" i="134"/>
  <c r="DF8" i="134"/>
  <c r="DE8" i="134"/>
  <c r="DD8" i="134"/>
  <c r="DC8" i="134"/>
  <c r="DB8" i="134"/>
  <c r="DA8" i="134"/>
  <c r="CZ8" i="134"/>
  <c r="CY8" i="134"/>
  <c r="CX8" i="134"/>
  <c r="CW8" i="134"/>
  <c r="CV8" i="134"/>
  <c r="CU8" i="134"/>
  <c r="CT8" i="134"/>
  <c r="CS8" i="134"/>
  <c r="CR8" i="134"/>
  <c r="CQ8" i="134"/>
  <c r="CP8" i="134"/>
  <c r="CO8" i="134"/>
  <c r="CN8" i="134"/>
  <c r="CM8" i="134"/>
  <c r="CL8" i="134"/>
  <c r="CK8" i="134"/>
  <c r="CJ8" i="134"/>
  <c r="CI8" i="134"/>
  <c r="CH8" i="134"/>
  <c r="CG8" i="134"/>
  <c r="CF8" i="134"/>
  <c r="BI8" i="134"/>
  <c r="BH8" i="134"/>
  <c r="BG8" i="134"/>
  <c r="BB8" i="134"/>
  <c r="BA8" i="134"/>
  <c r="Q8" i="134" s="1"/>
  <c r="M10" i="135" s="1"/>
  <c r="AZ8" i="134"/>
  <c r="O8" i="134" s="1"/>
  <c r="R8" i="134" s="1"/>
  <c r="F8" i="134"/>
  <c r="E8" i="134"/>
  <c r="D8" i="134"/>
  <c r="C8" i="134"/>
  <c r="FL25" i="134" l="1"/>
  <c r="FL11" i="134"/>
  <c r="FL19" i="134"/>
  <c r="FL9" i="134"/>
  <c r="FY13" i="134"/>
  <c r="FL17" i="134"/>
  <c r="FY21" i="134"/>
  <c r="FL16" i="134"/>
  <c r="FL24" i="134"/>
  <c r="FL15" i="134"/>
  <c r="FL23" i="134"/>
  <c r="FY9" i="134"/>
  <c r="FL13" i="134"/>
  <c r="FY17" i="134"/>
  <c r="FL21" i="134"/>
  <c r="FY25" i="134"/>
  <c r="FY8" i="134"/>
  <c r="FL12" i="134"/>
  <c r="FY16" i="134"/>
  <c r="FL20" i="134"/>
  <c r="FY24" i="134"/>
  <c r="FL10" i="134"/>
  <c r="FY15" i="134"/>
  <c r="FY23" i="134"/>
  <c r="FY14" i="134"/>
  <c r="FL18" i="134"/>
  <c r="FY22" i="134"/>
  <c r="FL8" i="134"/>
  <c r="FY12" i="134"/>
  <c r="FY20" i="134"/>
  <c r="FY11" i="134"/>
  <c r="FY19" i="134"/>
  <c r="FY10" i="134"/>
  <c r="FL14" i="134"/>
  <c r="FY18" i="134"/>
  <c r="FL22" i="134"/>
  <c r="K18" i="135"/>
  <c r="K20" i="135"/>
  <c r="K26" i="135"/>
  <c r="K12" i="135"/>
  <c r="K27" i="135"/>
  <c r="K19" i="135"/>
  <c r="K11" i="135"/>
  <c r="K10" i="135"/>
  <c r="K25" i="135"/>
  <c r="K17" i="135"/>
  <c r="K24" i="135"/>
  <c r="K16" i="135"/>
  <c r="K23" i="135"/>
  <c r="K15" i="135"/>
  <c r="K22" i="135"/>
  <c r="K14" i="135"/>
  <c r="K21" i="135"/>
  <c r="K13" i="135"/>
  <c r="S28" i="135" l="1"/>
  <c r="R28" i="135"/>
  <c r="P28" i="135" l="1"/>
  <c r="Q28" i="135"/>
  <c r="E28" i="135"/>
  <c r="F28" i="135"/>
  <c r="G28" i="135"/>
  <c r="H28" i="135"/>
  <c r="I28" i="135"/>
  <c r="K28" i="135"/>
  <c r="L28" i="135"/>
  <c r="M28" i="135"/>
  <c r="E9" i="135"/>
  <c r="F9" i="135"/>
  <c r="G9" i="135"/>
  <c r="H9" i="135"/>
  <c r="I9" i="135"/>
  <c r="L9" i="135"/>
  <c r="O28" i="135" l="1"/>
  <c r="FS5" i="134"/>
  <c r="C7" i="134"/>
  <c r="AW8" i="127"/>
  <c r="AU7" i="127"/>
  <c r="AT7" i="127"/>
  <c r="AP7" i="127"/>
  <c r="R7" i="127"/>
  <c r="AW7" i="127" l="1"/>
  <c r="AW9" i="127" s="1"/>
  <c r="F7" i="127"/>
  <c r="E7" i="127"/>
  <c r="D7" i="127"/>
  <c r="C7" i="127"/>
  <c r="C11" i="64"/>
  <c r="C10" i="64"/>
  <c r="C9" i="64"/>
  <c r="FX7" i="134" l="1"/>
  <c r="FT7" i="134"/>
  <c r="FR7" i="134"/>
  <c r="FZ7" i="134"/>
  <c r="AZ7" i="134" l="1"/>
  <c r="O7" i="134" s="1"/>
  <c r="R7" i="134" l="1"/>
  <c r="K9" i="135"/>
  <c r="FM5" i="134"/>
  <c r="FY6" i="134"/>
  <c r="FN7" i="134"/>
  <c r="FL7" i="134" s="1"/>
  <c r="GH6" i="134"/>
  <c r="GE6" i="134"/>
  <c r="GB6" i="134"/>
  <c r="FX6" i="134"/>
  <c r="FT6" i="134"/>
  <c r="FR6" i="134"/>
  <c r="FP6" i="134"/>
  <c r="FN6" i="134"/>
  <c r="FL6" i="134"/>
  <c r="GG6" i="134"/>
  <c r="GD6" i="134"/>
  <c r="GA6" i="134"/>
  <c r="GF7" i="134"/>
  <c r="GH7" i="134" s="1"/>
  <c r="GC7" i="134"/>
  <c r="GE7" i="134" s="1"/>
  <c r="GB7" i="134"/>
  <c r="FO5" i="134"/>
  <c r="FQ5" i="134"/>
  <c r="GF6" i="134"/>
  <c r="FS6" i="134"/>
  <c r="FQ6" i="134"/>
  <c r="FO6" i="134"/>
  <c r="FY7" i="134" l="1"/>
  <c r="FH6" i="134"/>
  <c r="FG6" i="134"/>
  <c r="FF6" i="134"/>
  <c r="FE6" i="134"/>
  <c r="FD6" i="134"/>
  <c r="FC6" i="134"/>
  <c r="FB6" i="134"/>
  <c r="FA6" i="134"/>
  <c r="FW6" i="134"/>
  <c r="FM6" i="134"/>
  <c r="EZ6" i="134"/>
  <c r="EY6" i="134"/>
  <c r="EX6" i="134"/>
  <c r="EW6" i="134"/>
  <c r="EV6" i="134"/>
  <c r="EU6" i="134"/>
  <c r="ET6" i="134"/>
  <c r="ES6" i="134"/>
  <c r="GC6" i="134" l="1"/>
  <c r="FZ6" i="134"/>
  <c r="ER6" i="134"/>
  <c r="EQ6" i="134"/>
  <c r="EP6" i="134"/>
  <c r="EO6" i="134"/>
  <c r="EN6" i="134"/>
  <c r="EM6" i="134"/>
  <c r="EL6" i="134"/>
  <c r="EK6" i="134"/>
  <c r="EJ6" i="134"/>
  <c r="EI6" i="134"/>
  <c r="EH6" i="134"/>
  <c r="EG6" i="134"/>
  <c r="EF6" i="134"/>
  <c r="EE6" i="134"/>
  <c r="ED6" i="134"/>
  <c r="EC6" i="134"/>
  <c r="DT6" i="134"/>
  <c r="DS6" i="134"/>
  <c r="DR6" i="134"/>
  <c r="DQ6" i="134"/>
  <c r="DX6" i="134"/>
  <c r="DW6" i="134"/>
  <c r="DV6" i="134"/>
  <c r="DU6" i="134"/>
  <c r="DP6" i="134" l="1"/>
  <c r="DO6" i="134"/>
  <c r="DN6" i="134"/>
  <c r="DM6" i="134"/>
  <c r="EB6" i="134"/>
  <c r="EA6" i="134"/>
  <c r="DZ6" i="134"/>
  <c r="DY6" i="134"/>
  <c r="DH7" i="134"/>
  <c r="DG7" i="134"/>
  <c r="DF7" i="134"/>
  <c r="DE7" i="134"/>
  <c r="DD7" i="134"/>
  <c r="DC7" i="134"/>
  <c r="DB7" i="134"/>
  <c r="DA7" i="134"/>
  <c r="CZ7" i="134"/>
  <c r="CY7" i="134"/>
  <c r="CX7" i="134"/>
  <c r="CW7" i="134"/>
  <c r="CV7" i="134"/>
  <c r="CU7" i="134"/>
  <c r="CT7" i="134"/>
  <c r="CS7" i="134"/>
  <c r="CR7" i="134"/>
  <c r="CQ7" i="134"/>
  <c r="CP7" i="134"/>
  <c r="CO7" i="134"/>
  <c r="CN7" i="134"/>
  <c r="CM7" i="134"/>
  <c r="CL7" i="134"/>
  <c r="CK7" i="134"/>
  <c r="CJ7" i="134"/>
  <c r="CI7" i="134"/>
  <c r="CH7" i="134"/>
  <c r="CG7" i="134"/>
  <c r="CF7" i="134"/>
  <c r="BV7" i="127"/>
  <c r="BU7" i="127"/>
  <c r="BW7" i="127"/>
  <c r="BX7" i="127"/>
  <c r="BY7" i="127"/>
  <c r="BZ7" i="127"/>
  <c r="CA7" i="127"/>
  <c r="CB7" i="127"/>
  <c r="BT7" i="127"/>
  <c r="BA7" i="127"/>
  <c r="BB7" i="127"/>
  <c r="BC7" i="127"/>
  <c r="BD7" i="127"/>
  <c r="BE7" i="127"/>
  <c r="BF7" i="127"/>
  <c r="BG7" i="127"/>
  <c r="BH7" i="127"/>
  <c r="BI7" i="127"/>
  <c r="BJ7" i="127"/>
  <c r="BK7" i="127"/>
  <c r="BL7" i="127"/>
  <c r="BM7" i="127"/>
  <c r="BN7" i="127"/>
  <c r="BO7" i="127"/>
  <c r="BP7" i="127"/>
  <c r="BQ7" i="127"/>
  <c r="BR7" i="127"/>
  <c r="BS7" i="127"/>
  <c r="AZ7" i="127"/>
  <c r="BB7" i="134"/>
  <c r="BB6" i="134"/>
  <c r="BA6" i="134"/>
  <c r="AZ6" i="134"/>
  <c r="AY6" i="134"/>
  <c r="AX6" i="134"/>
  <c r="AW6" i="134"/>
  <c r="AV6" i="134"/>
  <c r="AU6" i="134"/>
  <c r="AT6" i="134"/>
  <c r="AS6" i="134"/>
  <c r="AR6" i="134"/>
  <c r="AQ6" i="134"/>
  <c r="AP6" i="134"/>
  <c r="AO6" i="134"/>
  <c r="AN6" i="134"/>
  <c r="AM6" i="134"/>
  <c r="AL6" i="134"/>
  <c r="AK6" i="134"/>
  <c r="AJ6" i="134"/>
  <c r="AI6" i="134"/>
  <c r="AH6" i="134"/>
  <c r="AG6" i="134"/>
  <c r="AF6" i="134"/>
  <c r="AE6" i="134"/>
  <c r="AD6" i="134"/>
  <c r="AC6" i="134"/>
  <c r="AB6" i="134"/>
  <c r="AA6" i="134"/>
  <c r="Z6" i="134"/>
  <c r="Y6" i="134"/>
  <c r="X6" i="134"/>
  <c r="W6" i="134"/>
  <c r="V6" i="134"/>
  <c r="U6" i="134"/>
  <c r="T6" i="134"/>
  <c r="S6" i="134"/>
  <c r="CB6" i="134"/>
  <c r="CA6" i="134"/>
  <c r="BZ6" i="134"/>
  <c r="BY6" i="134"/>
  <c r="BX6" i="134"/>
  <c r="BW6" i="134"/>
  <c r="BV6" i="134"/>
  <c r="BU6" i="134"/>
  <c r="BT6" i="134"/>
  <c r="BS6" i="134"/>
  <c r="BR6" i="134"/>
  <c r="BQ6" i="134"/>
  <c r="BP6" i="134"/>
  <c r="BO6" i="134"/>
  <c r="BN6" i="134"/>
  <c r="BM6" i="134"/>
  <c r="P6" i="127"/>
  <c r="P6" i="134"/>
  <c r="AL19" i="128"/>
  <c r="W19" i="128" s="1"/>
  <c r="AM19" i="128"/>
  <c r="AF19" i="128" s="1"/>
  <c r="R6" i="127"/>
  <c r="BA7" i="134" l="1"/>
  <c r="R6" i="134"/>
  <c r="Q7" i="134" l="1"/>
  <c r="CD6" i="134"/>
  <c r="CC6" i="134"/>
  <c r="BL6" i="134"/>
  <c r="BK6" i="134"/>
  <c r="BV8" i="127"/>
  <c r="BC8" i="127"/>
  <c r="BB8" i="127"/>
  <c r="BA8" i="127"/>
  <c r="AZ8" i="127"/>
  <c r="Y8" i="127"/>
  <c r="DB26" i="134"/>
  <c r="CI26" i="134"/>
  <c r="CH26" i="134"/>
  <c r="CG26" i="134"/>
  <c r="CF26" i="134"/>
  <c r="BI26" i="134"/>
  <c r="BI7" i="134"/>
  <c r="BH7" i="134"/>
  <c r="BG7" i="134"/>
  <c r="F7" i="134"/>
  <c r="E7" i="134"/>
  <c r="D7" i="134"/>
  <c r="DL6" i="134"/>
  <c r="DK6" i="134"/>
  <c r="DJ6" i="134"/>
  <c r="DI6" i="134"/>
  <c r="DH6" i="134"/>
  <c r="DG6" i="134"/>
  <c r="DF6" i="134"/>
  <c r="DE6" i="134"/>
  <c r="DD6" i="134"/>
  <c r="DC6" i="134"/>
  <c r="DB6" i="134"/>
  <c r="DA6" i="134"/>
  <c r="CZ6" i="134"/>
  <c r="CY6" i="134"/>
  <c r="CX6" i="134"/>
  <c r="CW6" i="134"/>
  <c r="CV6" i="134"/>
  <c r="CU6" i="134"/>
  <c r="CT6" i="134"/>
  <c r="CS6" i="134"/>
  <c r="CR6" i="134"/>
  <c r="CQ6" i="134"/>
  <c r="CP6" i="134"/>
  <c r="CO6" i="134"/>
  <c r="CN6" i="134"/>
  <c r="CM6" i="134"/>
  <c r="CL6" i="134"/>
  <c r="CK6" i="134"/>
  <c r="CJ6" i="134"/>
  <c r="CI6" i="134"/>
  <c r="CH6" i="134"/>
  <c r="CG6" i="134"/>
  <c r="CF6" i="134"/>
  <c r="CE6" i="134"/>
  <c r="BJ6" i="134"/>
  <c r="BI6" i="134"/>
  <c r="BH6" i="134"/>
  <c r="BG6" i="134"/>
  <c r="BF6" i="134"/>
  <c r="BE6" i="134"/>
  <c r="BD6" i="134"/>
  <c r="BC6" i="134"/>
  <c r="Q6" i="134"/>
  <c r="O6" i="134"/>
  <c r="N6" i="134"/>
  <c r="M6" i="134"/>
  <c r="L6" i="134"/>
  <c r="K6" i="134"/>
  <c r="J6" i="134"/>
  <c r="I6" i="134"/>
  <c r="H6" i="134"/>
  <c r="G6" i="134"/>
  <c r="F6" i="134"/>
  <c r="E6" i="134"/>
  <c r="D6" i="134"/>
  <c r="C6" i="134"/>
  <c r="Y7" i="127"/>
  <c r="AJ6" i="133"/>
  <c r="AI6" i="133"/>
  <c r="AH6" i="133"/>
  <c r="AG6" i="133"/>
  <c r="AF6" i="133"/>
  <c r="AE6" i="133"/>
  <c r="AD6" i="133"/>
  <c r="AC6" i="133"/>
  <c r="AB6" i="133"/>
  <c r="AA6" i="133"/>
  <c r="Z6" i="133"/>
  <c r="Y6" i="133"/>
  <c r="X6" i="133"/>
  <c r="W6" i="133"/>
  <c r="V6" i="133"/>
  <c r="U6" i="133"/>
  <c r="T6" i="133"/>
  <c r="S6" i="133"/>
  <c r="R6" i="133"/>
  <c r="Q6" i="133"/>
  <c r="P6" i="133"/>
  <c r="O6" i="133"/>
  <c r="N6" i="133"/>
  <c r="M6" i="133"/>
  <c r="L6" i="133"/>
  <c r="K6" i="133"/>
  <c r="J6" i="133"/>
  <c r="I6" i="133"/>
  <c r="H6" i="133"/>
  <c r="G6" i="133"/>
  <c r="F6" i="133"/>
  <c r="E6" i="133"/>
  <c r="D6" i="133"/>
  <c r="C6" i="133"/>
  <c r="F7" i="133"/>
  <c r="M9" i="135" l="1"/>
  <c r="G23" i="134"/>
  <c r="G19" i="134"/>
  <c r="G15" i="134"/>
  <c r="G11" i="134"/>
  <c r="G24" i="134"/>
  <c r="G10" i="134"/>
  <c r="G25" i="134"/>
  <c r="G20" i="134"/>
  <c r="G16" i="134"/>
  <c r="G12" i="134"/>
  <c r="G8" i="134"/>
  <c r="G21" i="134"/>
  <c r="G17" i="134"/>
  <c r="G18" i="134"/>
  <c r="G13" i="134"/>
  <c r="G9" i="134"/>
  <c r="G22" i="134"/>
  <c r="G14" i="134"/>
  <c r="G7" i="127"/>
  <c r="G7" i="134"/>
  <c r="C23" i="64"/>
  <c r="C22" i="64"/>
  <c r="C21" i="64"/>
  <c r="C20" i="64"/>
  <c r="J11" i="135" l="1"/>
  <c r="J18" i="135"/>
  <c r="J20" i="135"/>
  <c r="J13" i="135"/>
  <c r="J21" i="135"/>
  <c r="J26" i="135"/>
  <c r="J22" i="135"/>
  <c r="J27" i="135"/>
  <c r="J25" i="135"/>
  <c r="J19" i="135"/>
  <c r="J23" i="135"/>
  <c r="J10" i="135"/>
  <c r="J15" i="135"/>
  <c r="J14" i="135"/>
  <c r="J24" i="135"/>
  <c r="J16" i="135"/>
  <c r="J17" i="135"/>
  <c r="J12" i="135"/>
  <c r="J9" i="135"/>
  <c r="J28" i="135"/>
  <c r="G6" i="127"/>
  <c r="W7" i="127" l="1"/>
  <c r="X7" i="127" l="1"/>
  <c r="V6" i="127"/>
  <c r="X6" i="127"/>
  <c r="AF17" i="128" l="1"/>
  <c r="CM6" i="127"/>
  <c r="AA127" i="128" s="1"/>
  <c r="CL6" i="127"/>
  <c r="CK6" i="127"/>
  <c r="CJ6" i="127"/>
  <c r="AF126" i="128" s="1"/>
  <c r="CI6" i="127"/>
  <c r="AA126" i="128" s="1"/>
  <c r="CH6" i="127"/>
  <c r="CG6" i="127"/>
  <c r="CF6" i="127"/>
  <c r="AF115" i="128" s="1"/>
  <c r="CE6" i="127"/>
  <c r="AA115" i="128" s="1"/>
  <c r="CD6" i="127"/>
  <c r="CC6" i="127"/>
  <c r="CB6" i="127"/>
  <c r="AA111" i="128" s="1"/>
  <c r="CA6" i="127"/>
  <c r="BZ6" i="127"/>
  <c r="BY6" i="127"/>
  <c r="AA110" i="128" s="1"/>
  <c r="BX6" i="127"/>
  <c r="BW6" i="127"/>
  <c r="BV6" i="127"/>
  <c r="AA109" i="128" s="1"/>
  <c r="BU6" i="127"/>
  <c r="BT6" i="127"/>
  <c r="BS6" i="127"/>
  <c r="AF107" i="128" s="1"/>
  <c r="BR6" i="127"/>
  <c r="AA107" i="128" s="1"/>
  <c r="BQ6" i="127"/>
  <c r="BP6" i="127"/>
  <c r="H107" i="128" s="1"/>
  <c r="BO6" i="127"/>
  <c r="AF106" i="128" s="1"/>
  <c r="BN6" i="127"/>
  <c r="AA106" i="128" s="1"/>
  <c r="BM6" i="127"/>
  <c r="BL6" i="127"/>
  <c r="H106" i="128" s="1"/>
  <c r="BK6" i="127"/>
  <c r="AF105" i="128" s="1"/>
  <c r="BJ6" i="127"/>
  <c r="AA105" i="128" s="1"/>
  <c r="BI6" i="127"/>
  <c r="BH6" i="127"/>
  <c r="H105" i="128" s="1"/>
  <c r="BG6" i="127"/>
  <c r="AF104" i="128" s="1"/>
  <c r="BF6" i="127"/>
  <c r="AA104" i="128" s="1"/>
  <c r="BE6" i="127"/>
  <c r="BD6" i="127"/>
  <c r="H104" i="128" s="1"/>
  <c r="BC6" i="127"/>
  <c r="AF103" i="128" s="1"/>
  <c r="BB6" i="127"/>
  <c r="AA103" i="128" s="1"/>
  <c r="BA6" i="127"/>
  <c r="AZ6" i="127"/>
  <c r="H103" i="128" s="1"/>
  <c r="AK6" i="127" l="1"/>
  <c r="AL6" i="127"/>
  <c r="AM6" i="127"/>
  <c r="AE67" i="128" s="1"/>
  <c r="AW6" i="127" l="1"/>
  <c r="AD6" i="127"/>
  <c r="AB43" i="128" s="1"/>
  <c r="AC6" i="127"/>
  <c r="T43" i="128" s="1"/>
  <c r="AB6" i="127"/>
  <c r="L43" i="128" s="1"/>
  <c r="AA6" i="127"/>
  <c r="D43" i="128" s="1"/>
  <c r="Z6" i="127"/>
  <c r="H38" i="128" s="1"/>
  <c r="Y6" i="127"/>
  <c r="H33" i="128" s="1"/>
  <c r="C6" i="127" l="1"/>
  <c r="D6" i="127" l="1"/>
  <c r="AL3" i="128" s="1"/>
  <c r="AB3" i="128" s="1"/>
  <c r="F6" i="127"/>
  <c r="H6" i="127"/>
  <c r="I6" i="127"/>
  <c r="AK3" i="128" s="1"/>
  <c r="J6" i="127"/>
  <c r="K6" i="127"/>
  <c r="H10" i="128" s="1"/>
  <c r="L6" i="127"/>
  <c r="H12" i="128" s="1"/>
  <c r="M6" i="127"/>
  <c r="H14" i="128" s="1"/>
  <c r="N6" i="127"/>
  <c r="O6" i="127"/>
  <c r="Q6" i="127"/>
  <c r="U6" i="127"/>
  <c r="AF14" i="128" s="1"/>
  <c r="W6" i="127"/>
  <c r="S6" i="127"/>
  <c r="H17" i="128" s="1"/>
  <c r="T6" i="127"/>
  <c r="S17" i="128" s="1"/>
  <c r="AJ6" i="127"/>
  <c r="AF66" i="128" s="1"/>
  <c r="AP6" i="127"/>
  <c r="H61" i="128" s="1"/>
  <c r="AN6" i="127"/>
  <c r="AO6" i="127"/>
  <c r="AS6" i="127"/>
  <c r="C65" i="128" s="1"/>
  <c r="AT6" i="127"/>
  <c r="AU6" i="127"/>
  <c r="AX6" i="127"/>
  <c r="V86" i="128" s="1"/>
  <c r="AR6" i="127"/>
  <c r="AQ6" i="127"/>
  <c r="AV6" i="127"/>
  <c r="AE6" i="127"/>
  <c r="K47" i="128" s="1"/>
  <c r="AF6" i="127"/>
  <c r="K49" i="128" s="1"/>
  <c r="AG6" i="127"/>
  <c r="K52" i="128" s="1"/>
  <c r="AH6" i="127"/>
  <c r="K54" i="128" s="1"/>
  <c r="AI6" i="127"/>
  <c r="C56" i="128" s="1"/>
  <c r="AY6" i="127"/>
  <c r="C99" i="128" s="1"/>
  <c r="E6" i="127"/>
  <c r="AK21" i="128" l="1"/>
  <c r="H21" i="128" s="1"/>
  <c r="AK19" i="128"/>
  <c r="H19" i="128" s="1"/>
  <c r="G86" i="128"/>
  <c r="Q86" i="128" s="1"/>
  <c r="G87" i="128"/>
  <c r="Q87" i="128" s="1"/>
  <c r="Q88" i="128"/>
  <c r="E3" i="128"/>
  <c r="Q89" i="128" l="1"/>
  <c r="Y103" i="128" l="1"/>
  <c r="Y105" i="128"/>
  <c r="Y104" i="128" l="1"/>
  <c r="Y107" i="128"/>
  <c r="Y106" i="128"/>
</calcChain>
</file>

<file path=xl/sharedStrings.xml><?xml version="1.0" encoding="utf-8"?>
<sst xmlns="http://schemas.openxmlformats.org/spreadsheetml/2006/main" count="1092" uniqueCount="529">
  <si>
    <t>個票</t>
    <rPh sb="0" eb="2">
      <t>コヒョウ</t>
    </rPh>
    <phoneticPr fontId="52"/>
  </si>
  <si>
    <t>地域少子化対策重点推進交付金　実施計画書</t>
    <rPh sb="0" eb="2">
      <t>チイキ</t>
    </rPh>
    <rPh sb="2" eb="5">
      <t>ショウシカ</t>
    </rPh>
    <rPh sb="5" eb="7">
      <t>タイサク</t>
    </rPh>
    <rPh sb="7" eb="9">
      <t>ジュウテン</t>
    </rPh>
    <rPh sb="9" eb="11">
      <t>スイシン</t>
    </rPh>
    <rPh sb="11" eb="14">
      <t>コウフキン</t>
    </rPh>
    <rPh sb="15" eb="17">
      <t>ジッシ</t>
    </rPh>
    <rPh sb="17" eb="20">
      <t>ケイカクショ</t>
    </rPh>
    <phoneticPr fontId="52"/>
  </si>
  <si>
    <t>自治体名</t>
    <rPh sb="0" eb="3">
      <t>ジチタイ</t>
    </rPh>
    <rPh sb="3" eb="4">
      <t>メイ</t>
    </rPh>
    <phoneticPr fontId="52"/>
  </si>
  <si>
    <t>本事業の担当部局名</t>
    <rPh sb="0" eb="1">
      <t>ホン</t>
    </rPh>
    <rPh sb="1" eb="3">
      <t>ジギョウ</t>
    </rPh>
    <rPh sb="4" eb="6">
      <t>タントウ</t>
    </rPh>
    <rPh sb="6" eb="8">
      <t>ブキョク</t>
    </rPh>
    <rPh sb="8" eb="9">
      <t>メイ</t>
    </rPh>
    <phoneticPr fontId="52"/>
  </si>
  <si>
    <t>事業メニュー</t>
    <rPh sb="0" eb="2">
      <t>ジギョウ</t>
    </rPh>
    <phoneticPr fontId="52"/>
  </si>
  <si>
    <t>区分</t>
    <rPh sb="0" eb="2">
      <t>クブン</t>
    </rPh>
    <phoneticPr fontId="52"/>
  </si>
  <si>
    <t>関連事業メニュー</t>
    <rPh sb="0" eb="2">
      <t>カンレン</t>
    </rPh>
    <rPh sb="2" eb="4">
      <t>ジギョウ</t>
    </rPh>
    <phoneticPr fontId="52"/>
  </si>
  <si>
    <t>個別事業名</t>
    <rPh sb="0" eb="2">
      <t>コベツ</t>
    </rPh>
    <rPh sb="2" eb="4">
      <t>ジギョウ</t>
    </rPh>
    <rPh sb="4" eb="5">
      <t>メイ</t>
    </rPh>
    <phoneticPr fontId="52"/>
  </si>
  <si>
    <r>
      <t xml:space="preserve">新規／継続
</t>
    </r>
    <r>
      <rPr>
        <sz val="7"/>
        <rFont val="ＭＳ Ｐゴシック"/>
        <family val="3"/>
        <charset val="128"/>
      </rPr>
      <t>(一般財源での
実施も含む)</t>
    </r>
    <rPh sb="0" eb="2">
      <t>シンキ</t>
    </rPh>
    <rPh sb="3" eb="5">
      <t>ケイゾク</t>
    </rPh>
    <rPh sb="7" eb="9">
      <t>イッパン</t>
    </rPh>
    <rPh sb="9" eb="11">
      <t>ザイゲン</t>
    </rPh>
    <rPh sb="14" eb="16">
      <t>ジッシ</t>
    </rPh>
    <rPh sb="17" eb="18">
      <t>フク</t>
    </rPh>
    <phoneticPr fontId="52"/>
  </si>
  <si>
    <t>実施期間</t>
    <rPh sb="0" eb="2">
      <t>ジッシ</t>
    </rPh>
    <rPh sb="2" eb="4">
      <t>キカン</t>
    </rPh>
    <phoneticPr fontId="52"/>
  </si>
  <si>
    <t>～</t>
    <phoneticPr fontId="52"/>
  </si>
  <si>
    <t>事業開始年度</t>
    <rPh sb="0" eb="2">
      <t>ジギョウ</t>
    </rPh>
    <rPh sb="2" eb="4">
      <t>カイシ</t>
    </rPh>
    <rPh sb="4" eb="6">
      <t>ネンド</t>
    </rPh>
    <phoneticPr fontId="52"/>
  </si>
  <si>
    <t>年度</t>
    <rPh sb="0" eb="2">
      <t>ネンド</t>
    </rPh>
    <phoneticPr fontId="52"/>
  </si>
  <si>
    <t>円</t>
    <rPh sb="0" eb="1">
      <t>エン</t>
    </rPh>
    <phoneticPr fontId="52"/>
  </si>
  <si>
    <t>旅費</t>
    <rPh sb="0" eb="2">
      <t>リョヒ</t>
    </rPh>
    <phoneticPr fontId="52"/>
  </si>
  <si>
    <t>負担金</t>
    <rPh sb="0" eb="3">
      <t>フタンキン</t>
    </rPh>
    <phoneticPr fontId="52"/>
  </si>
  <si>
    <t>賃金</t>
    <rPh sb="0" eb="2">
      <t>チンギン</t>
    </rPh>
    <phoneticPr fontId="52"/>
  </si>
  <si>
    <t>需用費</t>
    <rPh sb="0" eb="3">
      <t>ジュヨウヒ</t>
    </rPh>
    <phoneticPr fontId="52"/>
  </si>
  <si>
    <t>補助金</t>
    <rPh sb="0" eb="3">
      <t>ホジョキン</t>
    </rPh>
    <phoneticPr fontId="52"/>
  </si>
  <si>
    <t>役務費</t>
    <rPh sb="0" eb="3">
      <t>エキムヒ</t>
    </rPh>
    <phoneticPr fontId="52"/>
  </si>
  <si>
    <t>個別事業の内容</t>
    <phoneticPr fontId="52"/>
  </si>
  <si>
    <t>番号</t>
    <rPh sb="0" eb="2">
      <t>バンゴウ</t>
    </rPh>
    <phoneticPr fontId="52"/>
  </si>
  <si>
    <t>項目</t>
    <rPh sb="0" eb="2">
      <t>コウモク</t>
    </rPh>
    <phoneticPr fontId="52"/>
  </si>
  <si>
    <t>KPI項目</t>
    <rPh sb="3" eb="5">
      <t>コウモク</t>
    </rPh>
    <phoneticPr fontId="52"/>
  </si>
  <si>
    <t>単位</t>
    <rPh sb="0" eb="2">
      <t>タンイ</t>
    </rPh>
    <phoneticPr fontId="52"/>
  </si>
  <si>
    <t>合計特殊出生率</t>
    <rPh sb="0" eb="2">
      <t>ゴウケイ</t>
    </rPh>
    <rPh sb="2" eb="4">
      <t>トクシュ</t>
    </rPh>
    <rPh sb="4" eb="6">
      <t>シュッショウ</t>
    </rPh>
    <rPh sb="6" eb="7">
      <t>リツ</t>
    </rPh>
    <phoneticPr fontId="52"/>
  </si>
  <si>
    <t>婚姻件数</t>
    <rPh sb="0" eb="2">
      <t>コンイン</t>
    </rPh>
    <rPh sb="2" eb="4">
      <t>ケンスウ</t>
    </rPh>
    <phoneticPr fontId="52"/>
  </si>
  <si>
    <t>件</t>
  </si>
  <si>
    <t>婚姻率</t>
    <rPh sb="0" eb="2">
      <t>コンイン</t>
    </rPh>
    <rPh sb="2" eb="3">
      <t>リツ</t>
    </rPh>
    <phoneticPr fontId="52"/>
  </si>
  <si>
    <t>（アウトプット）</t>
    <phoneticPr fontId="52"/>
  </si>
  <si>
    <t>（アウトカム)</t>
    <phoneticPr fontId="52"/>
  </si>
  <si>
    <t>含まれている</t>
    <rPh sb="0" eb="1">
      <t>フク</t>
    </rPh>
    <phoneticPr fontId="52"/>
  </si>
  <si>
    <t>①</t>
  </si>
  <si>
    <t>結婚新生活支援事業</t>
    <rPh sb="0" eb="2">
      <t>ケッコン</t>
    </rPh>
    <rPh sb="2" eb="5">
      <t>シンセイカツ</t>
    </rPh>
    <rPh sb="5" eb="7">
      <t>シエン</t>
    </rPh>
    <rPh sb="7" eb="9">
      <t>ジギョウ</t>
    </rPh>
    <phoneticPr fontId="52"/>
  </si>
  <si>
    <t>一般メニュー</t>
    <rPh sb="0" eb="2">
      <t>イッパン</t>
    </rPh>
    <phoneticPr fontId="52"/>
  </si>
  <si>
    <t>％</t>
  </si>
  <si>
    <t>人</t>
  </si>
  <si>
    <t>結婚支援コンシェルジュ事業</t>
    <rPh sb="0" eb="2">
      <t>ケッコン</t>
    </rPh>
    <rPh sb="2" eb="4">
      <t>シエン</t>
    </rPh>
    <rPh sb="11" eb="13">
      <t>ジギョウ</t>
    </rPh>
    <phoneticPr fontId="52"/>
  </si>
  <si>
    <t>結婚支援コンシェルジュ事業</t>
    <rPh sb="0" eb="2">
      <t>ケッコン</t>
    </rPh>
    <rPh sb="2" eb="4">
      <t>シエン</t>
    </rPh>
    <rPh sb="11" eb="13">
      <t>ジギョウ</t>
    </rPh>
    <phoneticPr fontId="60"/>
  </si>
  <si>
    <t>社</t>
  </si>
  <si>
    <t>市区町村</t>
    <rPh sb="1" eb="2">
      <t>ク</t>
    </rPh>
    <phoneticPr fontId="52"/>
  </si>
  <si>
    <t>総事業費</t>
    <rPh sb="0" eb="4">
      <t>ソウジギョウヒ</t>
    </rPh>
    <phoneticPr fontId="52"/>
  </si>
  <si>
    <t>諸謝金</t>
    <rPh sb="0" eb="3">
      <t>ショシャキン</t>
    </rPh>
    <phoneticPr fontId="52"/>
  </si>
  <si>
    <t>備品購入費</t>
    <rPh sb="0" eb="2">
      <t>ビヒン</t>
    </rPh>
    <rPh sb="2" eb="4">
      <t>コウニュウ</t>
    </rPh>
    <rPh sb="4" eb="5">
      <t>ヒ</t>
    </rPh>
    <phoneticPr fontId="52"/>
  </si>
  <si>
    <t>１．概要</t>
    <rPh sb="2" eb="4">
      <t>ガイヨウ</t>
    </rPh>
    <phoneticPr fontId="52"/>
  </si>
  <si>
    <t>29歳以下
の場合</t>
    <rPh sb="2" eb="3">
      <t>サイ</t>
    </rPh>
    <rPh sb="3" eb="5">
      <t>イカ</t>
    </rPh>
    <rPh sb="7" eb="9">
      <t>バアイ</t>
    </rPh>
    <phoneticPr fontId="52"/>
  </si>
  <si>
    <t>39歳以下
の場合</t>
    <rPh sb="2" eb="3">
      <t>サイ</t>
    </rPh>
    <rPh sb="3" eb="5">
      <t>イカ</t>
    </rPh>
    <rPh sb="7" eb="9">
      <t>バアイ</t>
    </rPh>
    <phoneticPr fontId="52"/>
  </si>
  <si>
    <t>引越費用</t>
    <rPh sb="0" eb="2">
      <t>ヒッコ</t>
    </rPh>
    <rPh sb="2" eb="4">
      <t>ヒヨウ</t>
    </rPh>
    <phoneticPr fontId="52"/>
  </si>
  <si>
    <t>【その他独自要件】　</t>
    <rPh sb="2" eb="3">
      <t>タ</t>
    </rPh>
    <rPh sb="3" eb="5">
      <t>ドクジ</t>
    </rPh>
    <rPh sb="5" eb="7">
      <t>ヨウケン</t>
    </rPh>
    <phoneticPr fontId="52"/>
  </si>
  <si>
    <t>２．申請見込</t>
    <rPh sb="2" eb="4">
      <t>シンセイ</t>
    </rPh>
    <rPh sb="4" eb="6">
      <t>ミコ</t>
    </rPh>
    <phoneticPr fontId="52"/>
  </si>
  <si>
    <t>①新規世帯見込</t>
    <rPh sb="1" eb="3">
      <t>シンキ</t>
    </rPh>
    <rPh sb="3" eb="5">
      <t>セタイ</t>
    </rPh>
    <rPh sb="5" eb="7">
      <t>ミコミ</t>
    </rPh>
    <phoneticPr fontId="52"/>
  </si>
  <si>
    <t>世帯</t>
    <phoneticPr fontId="52"/>
  </si>
  <si>
    <t>上記のうち</t>
    <rPh sb="0" eb="2">
      <t>ジョウキ</t>
    </rPh>
    <phoneticPr fontId="52"/>
  </si>
  <si>
    <t>ともに29歳以下</t>
    <rPh sb="5" eb="6">
      <t>サイ</t>
    </rPh>
    <rPh sb="6" eb="8">
      <t>イカ</t>
    </rPh>
    <phoneticPr fontId="52"/>
  </si>
  <si>
    <t>その他</t>
    <rPh sb="2" eb="3">
      <t>ホカ</t>
    </rPh>
    <phoneticPr fontId="52"/>
  </si>
  <si>
    <t>【世帯数積算根拠】</t>
    <rPh sb="1" eb="4">
      <t>セタイスウ</t>
    </rPh>
    <rPh sb="4" eb="6">
      <t>セキサン</t>
    </rPh>
    <rPh sb="6" eb="8">
      <t>コンキョ</t>
    </rPh>
    <phoneticPr fontId="52"/>
  </si>
  <si>
    <t>　(参考）</t>
    <rPh sb="2" eb="4">
      <t>サンコウ</t>
    </rPh>
    <phoneticPr fontId="52"/>
  </si>
  <si>
    <t>　申請世帯数見込</t>
    <rPh sb="1" eb="3">
      <t>シンセイ</t>
    </rPh>
    <rPh sb="3" eb="6">
      <t>セタイスウ</t>
    </rPh>
    <rPh sb="6" eb="8">
      <t>ミコ</t>
    </rPh>
    <phoneticPr fontId="52"/>
  </si>
  <si>
    <t>世帯</t>
    <rPh sb="0" eb="2">
      <t>セタイ</t>
    </rPh>
    <phoneticPr fontId="52"/>
  </si>
  <si>
    <t>～12月(実績)</t>
    <rPh sb="3" eb="4">
      <t>ガツ</t>
    </rPh>
    <rPh sb="5" eb="7">
      <t>ジッセキ</t>
    </rPh>
    <phoneticPr fontId="52"/>
  </si>
  <si>
    <t>1月～3月(見込)</t>
    <rPh sb="1" eb="2">
      <t>ガツ</t>
    </rPh>
    <rPh sb="4" eb="5">
      <t>ガツ</t>
    </rPh>
    <rPh sb="6" eb="8">
      <t>ミコ</t>
    </rPh>
    <phoneticPr fontId="52"/>
  </si>
  <si>
    <t>【金額積算根拠】</t>
    <rPh sb="1" eb="3">
      <t>キンガク</t>
    </rPh>
    <rPh sb="3" eb="5">
      <t>セキサン</t>
    </rPh>
    <rPh sb="5" eb="7">
      <t>コンキョ</t>
    </rPh>
    <phoneticPr fontId="52"/>
  </si>
  <si>
    <t>＜上限額＞</t>
    <rPh sb="1" eb="4">
      <t>ジョウゲンガク</t>
    </rPh>
    <phoneticPr fontId="52"/>
  </si>
  <si>
    <t>　（29歳以下）</t>
    <rPh sb="4" eb="7">
      <t>サイイカ</t>
    </rPh>
    <phoneticPr fontId="52"/>
  </si>
  <si>
    <t>×</t>
    <phoneticPr fontId="52"/>
  </si>
  <si>
    <t>=</t>
    <phoneticPr fontId="52"/>
  </si>
  <si>
    <t>　（その他）</t>
    <rPh sb="4" eb="5">
      <t>ホカ</t>
    </rPh>
    <phoneticPr fontId="52"/>
  </si>
  <si>
    <t>　（継続補助）</t>
    <rPh sb="2" eb="6">
      <t>ケイゾクホジョ</t>
    </rPh>
    <phoneticPr fontId="52"/>
  </si>
  <si>
    <t>合計</t>
    <rPh sb="0" eb="2">
      <t>ゴウケイ</t>
    </rPh>
    <phoneticPr fontId="52"/>
  </si>
  <si>
    <t>３．広報の実施予定</t>
    <rPh sb="2" eb="4">
      <t>コウホウ</t>
    </rPh>
    <rPh sb="5" eb="7">
      <t>ジッシ</t>
    </rPh>
    <rPh sb="7" eb="9">
      <t>ヨテイ</t>
    </rPh>
    <phoneticPr fontId="52"/>
  </si>
  <si>
    <t>支給世帯実績／支給見込世帯数の割合</t>
    <rPh sb="0" eb="2">
      <t>シキュウ</t>
    </rPh>
    <rPh sb="2" eb="4">
      <t>セタイ</t>
    </rPh>
    <rPh sb="4" eb="6">
      <t>ジッセキ</t>
    </rPh>
    <rPh sb="7" eb="9">
      <t>シキュウ</t>
    </rPh>
    <rPh sb="9" eb="11">
      <t>ミコミ</t>
    </rPh>
    <rPh sb="11" eb="14">
      <t>セタイスウ</t>
    </rPh>
    <rPh sb="15" eb="17">
      <t>ワリアイ</t>
    </rPh>
    <phoneticPr fontId="52"/>
  </si>
  <si>
    <t>委託料</t>
    <rPh sb="0" eb="2">
      <t>イタク</t>
    </rPh>
    <rPh sb="2" eb="3">
      <t>リョウ</t>
    </rPh>
    <phoneticPr fontId="52"/>
  </si>
  <si>
    <t>使用料及び賃借料</t>
    <rPh sb="0" eb="2">
      <t>シヨウ</t>
    </rPh>
    <rPh sb="2" eb="3">
      <t>リョウ</t>
    </rPh>
    <rPh sb="3" eb="4">
      <t>オヨ</t>
    </rPh>
    <rPh sb="5" eb="8">
      <t>チンシャクリョウ</t>
    </rPh>
    <phoneticPr fontId="52"/>
  </si>
  <si>
    <t>結婚新生活支援事業に関するアンケートにおける「本事業の認知度」</t>
    <rPh sb="0" eb="2">
      <t>ケッコン</t>
    </rPh>
    <rPh sb="2" eb="5">
      <t>シンセイカツ</t>
    </rPh>
    <rPh sb="5" eb="7">
      <t>シエン</t>
    </rPh>
    <rPh sb="7" eb="9">
      <t>ジギョウ</t>
    </rPh>
    <rPh sb="10" eb="11">
      <t>カン</t>
    </rPh>
    <rPh sb="23" eb="24">
      <t>ホン</t>
    </rPh>
    <rPh sb="24" eb="26">
      <t>ジギョウ</t>
    </rPh>
    <rPh sb="27" eb="30">
      <t>ニンチド</t>
    </rPh>
    <phoneticPr fontId="52"/>
  </si>
  <si>
    <t>結婚新生活支援事業に関するアンケートにおける「地域に応援されていると感じた世帯の割合」</t>
    <rPh sb="0" eb="2">
      <t>ケッコン</t>
    </rPh>
    <rPh sb="2" eb="5">
      <t>シンセイカツ</t>
    </rPh>
    <rPh sb="5" eb="7">
      <t>シエン</t>
    </rPh>
    <rPh sb="7" eb="9">
      <t>ジギョウ</t>
    </rPh>
    <rPh sb="10" eb="11">
      <t>カン</t>
    </rPh>
    <rPh sb="23" eb="25">
      <t>チイキ</t>
    </rPh>
    <rPh sb="26" eb="28">
      <t>オウエン</t>
    </rPh>
    <rPh sb="34" eb="35">
      <t>カン</t>
    </rPh>
    <rPh sb="37" eb="39">
      <t>セタイ</t>
    </rPh>
    <rPh sb="40" eb="42">
      <t>ワリアイ</t>
    </rPh>
    <phoneticPr fontId="52"/>
  </si>
  <si>
    <t>確認
チェック欄</t>
    <rPh sb="0" eb="2">
      <t>カクニン</t>
    </rPh>
    <rPh sb="7" eb="8">
      <t>ラン</t>
    </rPh>
    <phoneticPr fontId="52"/>
  </si>
  <si>
    <t>様式１－１</t>
    <rPh sb="0" eb="2">
      <t>ヨウシキ</t>
    </rPh>
    <phoneticPr fontId="52"/>
  </si>
  <si>
    <t>タイトル</t>
    <phoneticPr fontId="52"/>
  </si>
  <si>
    <t>地域少子化対策重点推進交付金</t>
    <rPh sb="0" eb="2">
      <t>チイキ</t>
    </rPh>
    <rPh sb="2" eb="5">
      <t>ショウシカ</t>
    </rPh>
    <rPh sb="5" eb="7">
      <t>タイサク</t>
    </rPh>
    <rPh sb="7" eb="9">
      <t>ジュウテン</t>
    </rPh>
    <rPh sb="9" eb="11">
      <t>スイシン</t>
    </rPh>
    <rPh sb="11" eb="14">
      <t>コウフキン</t>
    </rPh>
    <phoneticPr fontId="52"/>
  </si>
  <si>
    <t>様式１－２</t>
    <rPh sb="0" eb="2">
      <t>ヨウシキ</t>
    </rPh>
    <phoneticPr fontId="52"/>
  </si>
  <si>
    <t>自治体区分</t>
    <rPh sb="0" eb="3">
      <t>ジチタイ</t>
    </rPh>
    <rPh sb="3" eb="5">
      <t>クブン</t>
    </rPh>
    <phoneticPr fontId="52"/>
  </si>
  <si>
    <t>都道府県</t>
    <rPh sb="0" eb="4">
      <t>トドウフケン</t>
    </rPh>
    <phoneticPr fontId="52"/>
  </si>
  <si>
    <t>重点メニュー</t>
    <rPh sb="0" eb="2">
      <t>ジュウテン</t>
    </rPh>
    <phoneticPr fontId="52"/>
  </si>
  <si>
    <t>結婚新生活支援事業</t>
    <rPh sb="0" eb="2">
      <t>ケッコン</t>
    </rPh>
    <rPh sb="2" eb="5">
      <t>シンセイカツ</t>
    </rPh>
    <rPh sb="5" eb="7">
      <t>シエン</t>
    </rPh>
    <rPh sb="7" eb="9">
      <t>ジギョウ</t>
    </rPh>
    <phoneticPr fontId="60"/>
  </si>
  <si>
    <t>重点メニュー</t>
    <rPh sb="0" eb="2">
      <t>ジュウテン</t>
    </rPh>
    <phoneticPr fontId="60"/>
  </si>
  <si>
    <t>単位など</t>
    <rPh sb="0" eb="2">
      <t>タンイ</t>
    </rPh>
    <phoneticPr fontId="52"/>
  </si>
  <si>
    <t>（要件充足-共通-）プルダウン</t>
    <rPh sb="1" eb="5">
      <t>ヨウケンジュウソク</t>
    </rPh>
    <rPh sb="6" eb="8">
      <t>キョウツウ</t>
    </rPh>
    <phoneticPr fontId="52"/>
  </si>
  <si>
    <t>報償費</t>
  </si>
  <si>
    <t>含まれていない</t>
    <rPh sb="0" eb="1">
      <t>フク</t>
    </rPh>
    <phoneticPr fontId="52"/>
  </si>
  <si>
    <t>回</t>
  </si>
  <si>
    <t>団体</t>
  </si>
  <si>
    <t>割</t>
  </si>
  <si>
    <t>組</t>
  </si>
  <si>
    <t>店舗</t>
  </si>
  <si>
    <t>校</t>
  </si>
  <si>
    <t>部</t>
  </si>
  <si>
    <t>枚</t>
  </si>
  <si>
    <t>市町村</t>
    <phoneticPr fontId="52"/>
  </si>
  <si>
    <t>市町</t>
    <phoneticPr fontId="52"/>
  </si>
  <si>
    <t>か所</t>
  </si>
  <si>
    <t>世帯</t>
  </si>
  <si>
    <t>要件１</t>
    <rPh sb="0" eb="2">
      <t>ヨウケン</t>
    </rPh>
    <phoneticPr fontId="52"/>
  </si>
  <si>
    <t>要件２</t>
    <rPh sb="0" eb="2">
      <t>ヨウケン</t>
    </rPh>
    <phoneticPr fontId="52"/>
  </si>
  <si>
    <t>要件３</t>
    <rPh sb="0" eb="2">
      <t>ヨウケン</t>
    </rPh>
    <phoneticPr fontId="52"/>
  </si>
  <si>
    <t>要件４</t>
    <rPh sb="0" eb="2">
      <t>ヨウケン</t>
    </rPh>
    <phoneticPr fontId="52"/>
  </si>
  <si>
    <t>要件５</t>
    <rPh sb="0" eb="2">
      <t>ヨウケン</t>
    </rPh>
    <phoneticPr fontId="52"/>
  </si>
  <si>
    <t>要件６</t>
    <rPh sb="0" eb="2">
      <t>ヨウケン</t>
    </rPh>
    <phoneticPr fontId="52"/>
  </si>
  <si>
    <t>要件７</t>
    <rPh sb="0" eb="2">
      <t>ヨウケン</t>
    </rPh>
    <phoneticPr fontId="52"/>
  </si>
  <si>
    <t>要件８</t>
    <rPh sb="0" eb="2">
      <t>ヨウケン</t>
    </rPh>
    <phoneticPr fontId="52"/>
  </si>
  <si>
    <t>R7当</t>
    <rPh sb="2" eb="3">
      <t>トウ</t>
    </rPh>
    <phoneticPr fontId="52"/>
  </si>
  <si>
    <t>R6補</t>
    <rPh sb="2" eb="3">
      <t>ホ</t>
    </rPh>
    <phoneticPr fontId="52"/>
  </si>
  <si>
    <t>個票番号</t>
    <rPh sb="0" eb="2">
      <t>コヒョウ</t>
    </rPh>
    <rPh sb="2" eb="4">
      <t>バンゴウ</t>
    </rPh>
    <phoneticPr fontId="76"/>
  </si>
  <si>
    <t>①</t>
    <phoneticPr fontId="52"/>
  </si>
  <si>
    <t>②</t>
    <phoneticPr fontId="52"/>
  </si>
  <si>
    <t>③</t>
    <phoneticPr fontId="52"/>
  </si>
  <si>
    <t>④</t>
    <phoneticPr fontId="52"/>
  </si>
  <si>
    <t>⑤</t>
    <phoneticPr fontId="52"/>
  </si>
  <si>
    <t>R7当</t>
    <phoneticPr fontId="52"/>
  </si>
  <si>
    <t>新生活①</t>
    <rPh sb="0" eb="3">
      <t>シンセイカツ</t>
    </rPh>
    <phoneticPr fontId="52"/>
  </si>
  <si>
    <t>市町村名</t>
    <rPh sb="0" eb="2">
      <t>シチョウ</t>
    </rPh>
    <rPh sb="2" eb="3">
      <t>ソン</t>
    </rPh>
    <rPh sb="3" eb="4">
      <t>メイ</t>
    </rPh>
    <phoneticPr fontId="76"/>
  </si>
  <si>
    <t>事業メニュー</t>
    <rPh sb="0" eb="2">
      <t>ジギョウ</t>
    </rPh>
    <phoneticPr fontId="50"/>
  </si>
  <si>
    <t>個別事業名</t>
    <rPh sb="0" eb="2">
      <t>コベツ</t>
    </rPh>
    <rPh sb="2" eb="4">
      <t>ジギョウ</t>
    </rPh>
    <rPh sb="4" eb="5">
      <t>メイ</t>
    </rPh>
    <phoneticPr fontId="50"/>
  </si>
  <si>
    <t>本事業の担当部局名</t>
    <phoneticPr fontId="52"/>
  </si>
  <si>
    <t>vlookup用列番号</t>
    <rPh sb="7" eb="8">
      <t>ヨウ</t>
    </rPh>
    <rPh sb="8" eb="11">
      <t>レツバンゴウ</t>
    </rPh>
    <phoneticPr fontId="76"/>
  </si>
  <si>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</si>
  <si>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</si>
  <si>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</si>
  <si>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</si>
  <si>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</si>
  <si>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</si>
  <si>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</si>
  <si>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</si>
  <si>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</si>
  <si>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</si>
  <si>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</si>
  <si>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</si>
  <si>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</si>
  <si>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</si>
  <si>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</si>
  <si>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</si>
  <si>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</si>
  <si>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</si>
  <si>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</si>
  <si>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</si>
  <si>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</si>
  <si>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</si>
  <si>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</si>
  <si>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</si>
  <si>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</si>
  <si>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</si>
  <si>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</si>
  <si>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</si>
  <si>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</si>
  <si>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</si>
  <si>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</si>
  <si>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</si>
  <si>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</si>
  <si>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</si>
  <si>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</si>
  <si>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</si>
  <si>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</si>
  <si>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</si>
  <si>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</si>
  <si>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</si>
  <si>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</si>
  <si>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</si>
  <si>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</si>
  <si>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</si>
  <si>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</si>
  <si>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</si>
  <si>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</si>
  <si>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自治体コード
６桁</t>
    <rPh sb="0" eb="3">
      <t>ジチタイ</t>
    </rPh>
    <rPh sb="8" eb="9">
      <t>ケタ</t>
    </rPh>
    <phoneticPr fontId="52"/>
  </si>
  <si>
    <t>＜本個別事業の位置付け＞</t>
    <phoneticPr fontId="52"/>
  </si>
  <si>
    <t>国基準</t>
    <rPh sb="0" eb="1">
      <t>クニ</t>
    </rPh>
    <rPh sb="1" eb="3">
      <t>キジュン</t>
    </rPh>
    <phoneticPr fontId="52"/>
  </si>
  <si>
    <t>夫婦の合計所得が500万円未満</t>
    <rPh sb="0" eb="2">
      <t>フウフ</t>
    </rPh>
    <rPh sb="3" eb="5">
      <t>ゴウケイ</t>
    </rPh>
    <rPh sb="5" eb="7">
      <t>ショトク</t>
    </rPh>
    <rPh sb="11" eb="13">
      <t>マンエン</t>
    </rPh>
    <rPh sb="13" eb="15">
      <t>ミマン</t>
    </rPh>
    <phoneticPr fontId="52"/>
  </si>
  <si>
    <t>夫婦ともに婚姻日における年齢が39歳以下の世帯</t>
    <rPh sb="0" eb="2">
      <t>フウフ</t>
    </rPh>
    <rPh sb="5" eb="7">
      <t>コンイン</t>
    </rPh>
    <rPh sb="7" eb="8">
      <t>ビ</t>
    </rPh>
    <rPh sb="12" eb="14">
      <t>ネンレイ</t>
    </rPh>
    <rPh sb="17" eb="20">
      <t>サイイカ</t>
    </rPh>
    <rPh sb="21" eb="23">
      <t>セタイ</t>
    </rPh>
    <phoneticPr fontId="52"/>
  </si>
  <si>
    <t>各費用に係る合計が60万円</t>
    <phoneticPr fontId="52"/>
  </si>
  <si>
    <t>各費用に係る合計が30万円</t>
    <phoneticPr fontId="52"/>
  </si>
  <si>
    <t>所得要件</t>
    <rPh sb="0" eb="2">
      <t>ショトク</t>
    </rPh>
    <rPh sb="2" eb="4">
      <t>ヨウケン</t>
    </rPh>
    <phoneticPr fontId="52"/>
  </si>
  <si>
    <t>年齢要件</t>
    <rPh sb="0" eb="2">
      <t>ネンレイ</t>
    </rPh>
    <rPh sb="2" eb="4">
      <t>ヨウケン</t>
    </rPh>
    <rPh sb="3" eb="4">
      <t>ショヨウ</t>
    </rPh>
    <phoneticPr fontId="52"/>
  </si>
  <si>
    <t>住宅取得費用</t>
    <rPh sb="0" eb="2">
      <t>ジュウタク</t>
    </rPh>
    <rPh sb="2" eb="4">
      <t>シュトク</t>
    </rPh>
    <rPh sb="4" eb="6">
      <t>ヒヨウ</t>
    </rPh>
    <phoneticPr fontId="52"/>
  </si>
  <si>
    <t>住宅賃借費用</t>
    <rPh sb="0" eb="2">
      <t>ジュウタク</t>
    </rPh>
    <rPh sb="2" eb="4">
      <t>チンシャク</t>
    </rPh>
    <rPh sb="4" eb="6">
      <t>ヒヨウ</t>
    </rPh>
    <phoneticPr fontId="52"/>
  </si>
  <si>
    <t>引越費用</t>
    <rPh sb="0" eb="2">
      <t>ヒッコシ</t>
    </rPh>
    <rPh sb="2" eb="4">
      <t>ヒヨウ</t>
    </rPh>
    <phoneticPr fontId="52"/>
  </si>
  <si>
    <t>【対象費用】</t>
    <rPh sb="1" eb="3">
      <t>タイショウ</t>
    </rPh>
    <rPh sb="3" eb="5">
      <t>ヒヨウ</t>
    </rPh>
    <phoneticPr fontId="52"/>
  </si>
  <si>
    <t>　【令和６年度申請状況】</t>
    <rPh sb="2" eb="4">
      <t>レイワ</t>
    </rPh>
    <rPh sb="5" eb="7">
      <t>ネンド</t>
    </rPh>
    <rPh sb="7" eb="9">
      <t>シンセイ</t>
    </rPh>
    <rPh sb="9" eb="11">
      <t>ジョウキョウ</t>
    </rPh>
    <phoneticPr fontId="52"/>
  </si>
  <si>
    <t>＜左記の上限額の合計を使用しない場合の積算＞</t>
    <rPh sb="1" eb="3">
      <t>サキ</t>
    </rPh>
    <rPh sb="4" eb="7">
      <t>ジョウゲンガク</t>
    </rPh>
    <rPh sb="8" eb="10">
      <t>ゴウケイ</t>
    </rPh>
    <rPh sb="11" eb="13">
      <t>シヨウ</t>
    </rPh>
    <rPh sb="16" eb="18">
      <t>バアイ</t>
    </rPh>
    <rPh sb="19" eb="21">
      <t>セキサン</t>
    </rPh>
    <phoneticPr fontId="52"/>
  </si>
  <si>
    <t>Ａ
29歳以下
世帯数</t>
    <rPh sb="4" eb="5">
      <t>サイ</t>
    </rPh>
    <rPh sb="5" eb="7">
      <t>イカ</t>
    </rPh>
    <rPh sb="8" eb="11">
      <t>セタイスウ</t>
    </rPh>
    <phoneticPr fontId="76"/>
  </si>
  <si>
    <t>Ｂ
その他
世帯数</t>
    <rPh sb="4" eb="5">
      <t>タ</t>
    </rPh>
    <rPh sb="6" eb="9">
      <t>セタイスウ</t>
    </rPh>
    <phoneticPr fontId="76"/>
  </si>
  <si>
    <t>Ｄ
継続補助世帯
見込数</t>
    <rPh sb="6" eb="8">
      <t>セタイ</t>
    </rPh>
    <rPh sb="9" eb="11">
      <t>ミコミ</t>
    </rPh>
    <phoneticPr fontId="76"/>
  </si>
  <si>
    <t>Ｇ
継続補助
対象経費
支出予定額
（円）</t>
    <rPh sb="2" eb="4">
      <t>ケイゾク</t>
    </rPh>
    <rPh sb="4" eb="6">
      <t>ホジョ</t>
    </rPh>
    <phoneticPr fontId="76"/>
  </si>
  <si>
    <t>データ整理用欄</t>
    <rPh sb="3" eb="6">
      <t>セイリヨウ</t>
    </rPh>
    <rPh sb="6" eb="7">
      <t>ラン</t>
    </rPh>
    <phoneticPr fontId="52"/>
  </si>
  <si>
    <r>
      <t xml:space="preserve">世帯数積算根拠
</t>
    </r>
    <r>
      <rPr>
        <sz val="11"/>
        <color rgb="FFFF0000"/>
        <rFont val="ＭＳ Ｐゴシック"/>
        <family val="3"/>
        <charset val="128"/>
        <scheme val="minor"/>
      </rPr>
      <t>※簡潔に記載してください。</t>
    </r>
    <rPh sb="0" eb="3">
      <t>セタイスウ</t>
    </rPh>
    <rPh sb="3" eb="5">
      <t>セキサン</t>
    </rPh>
    <rPh sb="5" eb="7">
      <t>コンキョ</t>
    </rPh>
    <rPh sb="9" eb="11">
      <t>カンケツ</t>
    </rPh>
    <rPh sb="12" eb="14">
      <t>キサイ</t>
    </rPh>
    <phoneticPr fontId="76"/>
  </si>
  <si>
    <t>自治体独自基準</t>
    <rPh sb="0" eb="3">
      <t>ジチタイ</t>
    </rPh>
    <rPh sb="3" eb="5">
      <t>ドクジ</t>
    </rPh>
    <rPh sb="5" eb="7">
      <t>キジュン</t>
    </rPh>
    <phoneticPr fontId="52"/>
  </si>
  <si>
    <t>単位</t>
    <rPh sb="0" eb="2">
      <t>タンイ</t>
    </rPh>
    <phoneticPr fontId="76"/>
  </si>
  <si>
    <t>項目名</t>
    <rPh sb="0" eb="2">
      <t>コウモク</t>
    </rPh>
    <rPh sb="2" eb="3">
      <t>メイ</t>
    </rPh>
    <phoneticPr fontId="76"/>
  </si>
  <si>
    <t>件</t>
    <rPh sb="0" eb="1">
      <t>ケン</t>
    </rPh>
    <phoneticPr fontId="52"/>
  </si>
  <si>
    <t>参考指標</t>
    <rPh sb="0" eb="2">
      <t>サンコウ</t>
    </rPh>
    <rPh sb="2" eb="4">
      <t>シヒョウ</t>
    </rPh>
    <phoneticPr fontId="52"/>
  </si>
  <si>
    <t>％</t>
    <phoneticPr fontId="52"/>
  </si>
  <si>
    <t>④</t>
  </si>
  <si>
    <t>⑤</t>
  </si>
  <si>
    <t>⑥</t>
  </si>
  <si>
    <t>⑦</t>
  </si>
  <si>
    <t>⑧</t>
  </si>
  <si>
    <t>⑨</t>
  </si>
  <si>
    <t>⑩</t>
  </si>
  <si>
    <t>⑪</t>
  </si>
  <si>
    <t>⑫</t>
  </si>
  <si>
    <t>⑬</t>
  </si>
  <si>
    <t>⑭</t>
  </si>
  <si>
    <t>⑮</t>
  </si>
  <si>
    <t>⑯</t>
  </si>
  <si>
    <t>⑰</t>
  </si>
  <si>
    <t>⑱</t>
  </si>
  <si>
    <t>⑲</t>
  </si>
  <si>
    <t>1月～3月
見込
世帯数</t>
    <rPh sb="9" eb="12">
      <t>セタイスウ</t>
    </rPh>
    <phoneticPr fontId="52"/>
  </si>
  <si>
    <t>～12月
実績
世帯数</t>
    <rPh sb="8" eb="10">
      <t>セタイ</t>
    </rPh>
    <rPh sb="10" eb="11">
      <t>スウ</t>
    </rPh>
    <phoneticPr fontId="52"/>
  </si>
  <si>
    <t>都道府県名
【リスト選択】</t>
    <rPh sb="0" eb="4">
      <t>トドウフケン</t>
    </rPh>
    <rPh sb="4" eb="5">
      <t>メイ</t>
    </rPh>
    <phoneticPr fontId="76"/>
  </si>
  <si>
    <t>事業実施の有無
【リスト選択】</t>
    <rPh sb="0" eb="2">
      <t>ジギョウ</t>
    </rPh>
    <rPh sb="2" eb="4">
      <t>ジッシ</t>
    </rPh>
    <rPh sb="5" eb="7">
      <t>ウム</t>
    </rPh>
    <phoneticPr fontId="52"/>
  </si>
  <si>
    <r>
      <rPr>
        <b/>
        <u/>
        <sz val="11"/>
        <color theme="1"/>
        <rFont val="ＭＳ Ｐゴシック"/>
        <family val="3"/>
        <charset val="128"/>
        <scheme val="minor"/>
      </rPr>
      <t>継続補助
規定</t>
    </r>
    <r>
      <rPr>
        <sz val="11"/>
        <color theme="1"/>
        <rFont val="ＭＳ Ｐゴシック"/>
        <family val="2"/>
        <charset val="128"/>
        <scheme val="minor"/>
      </rPr>
      <t>の有無</t>
    </r>
    <r>
      <rPr>
        <sz val="11"/>
        <color theme="1"/>
        <rFont val="ＭＳ Ｐゴシック"/>
        <family val="3"/>
        <charset val="128"/>
        <scheme val="minor"/>
      </rPr>
      <t xml:space="preserve">
【リスト選択】</t>
    </r>
    <rPh sb="0" eb="2">
      <t>ケイゾク</t>
    </rPh>
    <rPh sb="2" eb="4">
      <t>ホジョ</t>
    </rPh>
    <rPh sb="5" eb="7">
      <t>キテイ</t>
    </rPh>
    <rPh sb="8" eb="10">
      <t>ウム</t>
    </rPh>
    <phoneticPr fontId="76"/>
  </si>
  <si>
    <t>事業開始
年度（西暦）
※新規の場合は「2025」と入力</t>
    <rPh sb="0" eb="2">
      <t>ジギョウ</t>
    </rPh>
    <rPh sb="2" eb="4">
      <t>カイシ</t>
    </rPh>
    <rPh sb="5" eb="7">
      <t>ネンド</t>
    </rPh>
    <rPh sb="8" eb="10">
      <t>セイレキ</t>
    </rPh>
    <rPh sb="13" eb="15">
      <t>シンキ</t>
    </rPh>
    <rPh sb="16" eb="18">
      <t>バアイ</t>
    </rPh>
    <rPh sb="26" eb="28">
      <t>ニュウリョク</t>
    </rPh>
    <phoneticPr fontId="76"/>
  </si>
  <si>
    <t>300（R10年度）</t>
    <rPh sb="7" eb="9">
      <t>ネンド</t>
    </rPh>
    <phoneticPr fontId="52"/>
  </si>
  <si>
    <t>100（R7年度）</t>
    <rPh sb="6" eb="7">
      <t>ネン</t>
    </rPh>
    <rPh sb="7" eb="8">
      <t>ド</t>
    </rPh>
    <phoneticPr fontId="52"/>
  </si>
  <si>
    <t>80（R7年度）</t>
    <rPh sb="5" eb="6">
      <t>ネン</t>
    </rPh>
    <rPh sb="6" eb="7">
      <t>ド</t>
    </rPh>
    <phoneticPr fontId="52"/>
  </si>
  <si>
    <t>【Ｒ６年度参考】</t>
    <rPh sb="3" eb="5">
      <t>ネンド</t>
    </rPh>
    <rPh sb="5" eb="7">
      <t>サンコウ</t>
    </rPh>
    <phoneticPr fontId="52"/>
  </si>
  <si>
    <t>基準額R6補</t>
    <rPh sb="0" eb="2">
      <t>キジュン</t>
    </rPh>
    <rPh sb="2" eb="3">
      <t>ガク</t>
    </rPh>
    <phoneticPr fontId="52"/>
  </si>
  <si>
    <t>基準額R7当</t>
    <phoneticPr fontId="52"/>
  </si>
  <si>
    <t>R6補</t>
    <phoneticPr fontId="52"/>
  </si>
  <si>
    <t>ライフデザイン・結婚支援重点推進事業</t>
    <phoneticPr fontId="52"/>
  </si>
  <si>
    <t>ライフデザイン・結婚支援重点推進事業</t>
    <phoneticPr fontId="60"/>
  </si>
  <si>
    <t>一般コース</t>
    <phoneticPr fontId="60"/>
  </si>
  <si>
    <t>都道府県主導型市町村連携コース</t>
    <phoneticPr fontId="52"/>
  </si>
  <si>
    <t>1_2_2 若い世代の描くライフデザイン支援</t>
  </si>
  <si>
    <t>1_2_3 結婚支援事業者との官民連携型結婚支援</t>
  </si>
  <si>
    <t>1_2_4 AIを始めとするマッチングシステムの高度化・地域連携</t>
  </si>
  <si>
    <t>1_2_5 地域の結婚支援ボランティア・事業者等を活用した伴走型結婚支援の充実</t>
  </si>
  <si>
    <t>2_1 結婚支援コンシェルジュ事業</t>
    <rPh sb="15" eb="17">
      <t>ジギョウ</t>
    </rPh>
    <phoneticPr fontId="76"/>
  </si>
  <si>
    <t>一般コース</t>
    <rPh sb="0" eb="2">
      <t>イッパン</t>
    </rPh>
    <phoneticPr fontId="60"/>
  </si>
  <si>
    <t>国予算区分
【リスト選択】</t>
    <rPh sb="0" eb="1">
      <t>クニ</t>
    </rPh>
    <rPh sb="1" eb="3">
      <t>ヨサン</t>
    </rPh>
    <rPh sb="3" eb="5">
      <t>クブン</t>
    </rPh>
    <phoneticPr fontId="76"/>
  </si>
  <si>
    <t>区分
【リスト選択】</t>
    <rPh sb="0" eb="2">
      <t>クブン</t>
    </rPh>
    <phoneticPr fontId="50"/>
  </si>
  <si>
    <t>関連事業メニュー
【リスト選択】</t>
    <rPh sb="0" eb="2">
      <t>カンレン</t>
    </rPh>
    <rPh sb="2" eb="4">
      <t>ジギョウ</t>
    </rPh>
    <phoneticPr fontId="50"/>
  </si>
  <si>
    <t>国補助率
【自動表記】</t>
    <rPh sb="0" eb="1">
      <t>クニ</t>
    </rPh>
    <rPh sb="1" eb="4">
      <t>ホジョリツ</t>
    </rPh>
    <rPh sb="6" eb="8">
      <t>ジドウ</t>
    </rPh>
    <rPh sb="8" eb="10">
      <t>ヒョウキ</t>
    </rPh>
    <phoneticPr fontId="52"/>
  </si>
  <si>
    <t>都道府県名
＋
市町村名
【自動表記】</t>
    <rPh sb="0" eb="4">
      <t>トドウフケン</t>
    </rPh>
    <rPh sb="4" eb="5">
      <t>メイ</t>
    </rPh>
    <rPh sb="8" eb="11">
      <t>シチョウソン</t>
    </rPh>
    <rPh sb="11" eb="12">
      <t>メイ</t>
    </rPh>
    <rPh sb="14" eb="16">
      <t>ジドウ</t>
    </rPh>
    <rPh sb="16" eb="18">
      <t>ヒョウキ</t>
    </rPh>
    <phoneticPr fontId="76"/>
  </si>
  <si>
    <t>事業開始
年度（和暦）
【自動表記】</t>
    <rPh sb="0" eb="2">
      <t>ジギョウ</t>
    </rPh>
    <rPh sb="2" eb="4">
      <t>カイシ</t>
    </rPh>
    <rPh sb="5" eb="7">
      <t>ネンド</t>
    </rPh>
    <rPh sb="8" eb="10">
      <t>ワレキ</t>
    </rPh>
    <rPh sb="13" eb="15">
      <t>ジドウ</t>
    </rPh>
    <rPh sb="15" eb="17">
      <t>ヒョウキ</t>
    </rPh>
    <phoneticPr fontId="76"/>
  </si>
  <si>
    <t>経過年度
【自動表記】</t>
    <rPh sb="0" eb="2">
      <t>ケイカ</t>
    </rPh>
    <rPh sb="2" eb="4">
      <t>ネンド</t>
    </rPh>
    <rPh sb="6" eb="8">
      <t>ジドウ</t>
    </rPh>
    <rPh sb="8" eb="10">
      <t>ヒョウキ</t>
    </rPh>
    <phoneticPr fontId="52"/>
  </si>
  <si>
    <r>
      <t xml:space="preserve">申請世帯
見込数
</t>
    </r>
    <r>
      <rPr>
        <sz val="9"/>
        <color theme="1"/>
        <rFont val="ＭＳ Ｐゴシック"/>
        <family val="3"/>
        <charset val="128"/>
        <scheme val="minor"/>
      </rPr>
      <t>（実績+見込）
【自動表記】</t>
    </r>
    <rPh sb="5" eb="7">
      <t>ミコミ</t>
    </rPh>
    <rPh sb="7" eb="8">
      <t>スウ</t>
    </rPh>
    <rPh sb="10" eb="12">
      <t>ジッセキ</t>
    </rPh>
    <rPh sb="18" eb="20">
      <t>ジドウ</t>
    </rPh>
    <rPh sb="20" eb="22">
      <t>ヒョウキ</t>
    </rPh>
    <phoneticPr fontId="52"/>
  </si>
  <si>
    <t>Ｃ
新規世帯
見込数
（Ａ+Ｂ）
【自動表記】</t>
    <rPh sb="2" eb="4">
      <t>シンキ</t>
    </rPh>
    <rPh sb="4" eb="6">
      <t>セタイ</t>
    </rPh>
    <rPh sb="7" eb="9">
      <t>ミコミ</t>
    </rPh>
    <rPh sb="9" eb="10">
      <t>スウ</t>
    </rPh>
    <rPh sb="18" eb="20">
      <t>ジドウ</t>
    </rPh>
    <rPh sb="20" eb="22">
      <t>ヒョウキ</t>
    </rPh>
    <phoneticPr fontId="76"/>
  </si>
  <si>
    <t>Ｅ
29歳以下
上限額
(Ａ×60万円)
【自動表記】</t>
    <rPh sb="4" eb="5">
      <t>サイ</t>
    </rPh>
    <rPh sb="5" eb="7">
      <t>イカ</t>
    </rPh>
    <rPh sb="8" eb="10">
      <t>ジョウゲン</t>
    </rPh>
    <rPh sb="10" eb="11">
      <t>ガク</t>
    </rPh>
    <rPh sb="22" eb="24">
      <t>ジドウ</t>
    </rPh>
    <rPh sb="24" eb="26">
      <t>ヒョウキ</t>
    </rPh>
    <phoneticPr fontId="76"/>
  </si>
  <si>
    <t>Ｆ
その他
上限額
(Ｂ×30万円)
【自動表記】</t>
    <rPh sb="4" eb="5">
      <t>タ</t>
    </rPh>
    <rPh sb="6" eb="9">
      <t>ジョウゲンガク</t>
    </rPh>
    <phoneticPr fontId="76"/>
  </si>
  <si>
    <t>Ｈ
上限額
合計
（E+F+Ｇ）
【自動表記】</t>
    <rPh sb="2" eb="5">
      <t>ジョウゲンガク</t>
    </rPh>
    <rPh sb="6" eb="8">
      <t>ゴウケイ</t>
    </rPh>
    <phoneticPr fontId="76"/>
  </si>
  <si>
    <t>単位
【リスト選択】</t>
    <rPh sb="0" eb="2">
      <t>タンイ</t>
    </rPh>
    <rPh sb="7" eb="9">
      <t>センタク</t>
    </rPh>
    <phoneticPr fontId="76"/>
  </si>
  <si>
    <t>内容</t>
    <rPh sb="0" eb="2">
      <t>ナイヨウ</t>
    </rPh>
    <phoneticPr fontId="76"/>
  </si>
  <si>
    <t>項目</t>
    <rPh sb="0" eb="2">
      <t>コウモク</t>
    </rPh>
    <phoneticPr fontId="76"/>
  </si>
  <si>
    <t>総事業費（Ａ）（円）</t>
    <rPh sb="0" eb="4">
      <t>ソウジギョウヒ</t>
    </rPh>
    <rPh sb="8" eb="9">
      <t>エン</t>
    </rPh>
    <phoneticPr fontId="52"/>
  </si>
  <si>
    <t>差引額（Ａ-Ｂ）（円）</t>
    <rPh sb="0" eb="2">
      <t>サシヒキ</t>
    </rPh>
    <rPh sb="2" eb="3">
      <t>ガク</t>
    </rPh>
    <rPh sb="9" eb="10">
      <t>エン</t>
    </rPh>
    <phoneticPr fontId="52"/>
  </si>
  <si>
    <t>費用内訳（円）</t>
    <rPh sb="0" eb="2">
      <t>ヒヨウ</t>
    </rPh>
    <rPh sb="2" eb="4">
      <t>ウチワケ</t>
    </rPh>
    <rPh sb="5" eb="6">
      <t>エン</t>
    </rPh>
    <phoneticPr fontId="52"/>
  </si>
  <si>
    <t>共通入力シート
【地域少子化対策重点推進事業・結婚新生活支援事業】</t>
    <rPh sb="0" eb="2">
      <t>キョウツウ</t>
    </rPh>
    <rPh sb="2" eb="4">
      <t>ニュウリョク</t>
    </rPh>
    <rPh sb="9" eb="11">
      <t>チイキ</t>
    </rPh>
    <rPh sb="11" eb="14">
      <t>ショウシカ</t>
    </rPh>
    <rPh sb="14" eb="16">
      <t>タイサク</t>
    </rPh>
    <rPh sb="16" eb="18">
      <t>ジュウテン</t>
    </rPh>
    <rPh sb="18" eb="20">
      <t>スイシン</t>
    </rPh>
    <rPh sb="20" eb="22">
      <t>ジギョウ</t>
    </rPh>
    <rPh sb="23" eb="25">
      <t>ケッコン</t>
    </rPh>
    <rPh sb="25" eb="28">
      <t>シンセイカツ</t>
    </rPh>
    <rPh sb="28" eb="30">
      <t>シエン</t>
    </rPh>
    <rPh sb="30" eb="32">
      <t>ジギョウ</t>
    </rPh>
    <phoneticPr fontId="52"/>
  </si>
  <si>
    <t>個別事業の内容１</t>
    <rPh sb="0" eb="7">
      <t>コベツ</t>
    </rPh>
    <phoneticPr fontId="52"/>
  </si>
  <si>
    <t>個別事業の内容２</t>
    <rPh sb="0" eb="7">
      <t>コベツ</t>
    </rPh>
    <phoneticPr fontId="52"/>
  </si>
  <si>
    <t>個別事業の内容３</t>
    <rPh sb="0" eb="7">
      <t>コベツ</t>
    </rPh>
    <phoneticPr fontId="52"/>
  </si>
  <si>
    <t>個別事業の内容４</t>
    <rPh sb="0" eb="7">
      <t>コベツ</t>
    </rPh>
    <phoneticPr fontId="52"/>
  </si>
  <si>
    <t>個別事業の内容５</t>
    <rPh sb="0" eb="7">
      <t>コベツ</t>
    </rPh>
    <phoneticPr fontId="52"/>
  </si>
  <si>
    <t>個別事業の内容６</t>
    <rPh sb="0" eb="7">
      <t>コベツ</t>
    </rPh>
    <phoneticPr fontId="52"/>
  </si>
  <si>
    <t>個別事業の内容７</t>
    <rPh sb="0" eb="7">
      <t>コベツ</t>
    </rPh>
    <phoneticPr fontId="52"/>
  </si>
  <si>
    <t>個別事業の内容８</t>
    <rPh sb="0" eb="7">
      <t>コベツ</t>
    </rPh>
    <phoneticPr fontId="52"/>
  </si>
  <si>
    <t>個別事業の内容９</t>
    <rPh sb="0" eb="7">
      <t>コベツ</t>
    </rPh>
    <phoneticPr fontId="52"/>
  </si>
  <si>
    <t>個別事業の内容１０</t>
    <rPh sb="0" eb="7">
      <t>コベツ</t>
    </rPh>
    <phoneticPr fontId="52"/>
  </si>
  <si>
    <t>　出会いの場の創出に大きな役割を果たす●県結婚支援センターの運営を行うもの。</t>
    <phoneticPr fontId="52"/>
  </si>
  <si>
    <t>諸謝金（円）</t>
    <phoneticPr fontId="52"/>
  </si>
  <si>
    <t>賃金（円）</t>
    <rPh sb="0" eb="2">
      <t>チンギン</t>
    </rPh>
    <rPh sb="3" eb="4">
      <t>エン</t>
    </rPh>
    <phoneticPr fontId="52"/>
  </si>
  <si>
    <r>
      <t xml:space="preserve">広報の実施予定
</t>
    </r>
    <r>
      <rPr>
        <sz val="11"/>
        <color rgb="FFFF0000"/>
        <rFont val="ＭＳ Ｐゴシック"/>
        <family val="3"/>
        <charset val="128"/>
        <scheme val="minor"/>
      </rPr>
      <t>※250字以内で要約してください。</t>
    </r>
    <rPh sb="0" eb="2">
      <t>コウホウ</t>
    </rPh>
    <rPh sb="3" eb="5">
      <t>ジッシ</t>
    </rPh>
    <rPh sb="5" eb="7">
      <t>ヨテイ</t>
    </rPh>
    <phoneticPr fontId="76"/>
  </si>
  <si>
    <t>報償費（円）</t>
    <rPh sb="0" eb="3">
      <t>ホウショウヒ</t>
    </rPh>
    <phoneticPr fontId="52"/>
  </si>
  <si>
    <t>旅費（円）</t>
    <rPh sb="0" eb="2">
      <t>リョヒ</t>
    </rPh>
    <phoneticPr fontId="52"/>
  </si>
  <si>
    <t>需用費（円）</t>
    <rPh sb="0" eb="3">
      <t>ジュヨウヒ</t>
    </rPh>
    <rPh sb="4" eb="5">
      <t>エン</t>
    </rPh>
    <phoneticPr fontId="52"/>
  </si>
  <si>
    <t>役務費（円）</t>
    <rPh sb="0" eb="3">
      <t>エキムヒ</t>
    </rPh>
    <phoneticPr fontId="52"/>
  </si>
  <si>
    <t>委託料（円）</t>
    <rPh sb="0" eb="3">
      <t>イタクリョウ</t>
    </rPh>
    <rPh sb="4" eb="5">
      <t>エン</t>
    </rPh>
    <phoneticPr fontId="52"/>
  </si>
  <si>
    <t>A-Ｂ
差引額（円）
【自動表記】</t>
    <rPh sb="4" eb="5">
      <t>サ</t>
    </rPh>
    <rPh sb="5" eb="6">
      <t>ヒ</t>
    </rPh>
    <rPh sb="6" eb="7">
      <t>ガク</t>
    </rPh>
    <rPh sb="8" eb="9">
      <t>エン</t>
    </rPh>
    <rPh sb="12" eb="14">
      <t>ジドウ</t>
    </rPh>
    <rPh sb="14" eb="16">
      <t>ヒョウキ</t>
    </rPh>
    <phoneticPr fontId="50"/>
  </si>
  <si>
    <t>使用料及び賃借料（円）</t>
    <phoneticPr fontId="52"/>
  </si>
  <si>
    <t>備品購入費（円）</t>
    <rPh sb="0" eb="2">
      <t>ビヒン</t>
    </rPh>
    <rPh sb="2" eb="4">
      <t>コウニュウ</t>
    </rPh>
    <rPh sb="4" eb="5">
      <t>ヒ</t>
    </rPh>
    <rPh sb="6" eb="7">
      <t>エン</t>
    </rPh>
    <phoneticPr fontId="52"/>
  </si>
  <si>
    <t>負担金（円）</t>
    <rPh sb="0" eb="3">
      <t>フタンキン</t>
    </rPh>
    <phoneticPr fontId="52"/>
  </si>
  <si>
    <t>補助金（円）</t>
    <rPh sb="0" eb="3">
      <t>ホジョキン</t>
    </rPh>
    <rPh sb="4" eb="5">
      <t>エン</t>
    </rPh>
    <phoneticPr fontId="52"/>
  </si>
  <si>
    <t>Ａ
総事業費（円）
【自動表記】</t>
    <rPh sb="2" eb="6">
      <t>ソウジギョウヒ</t>
    </rPh>
    <rPh sb="7" eb="8">
      <t>エン</t>
    </rPh>
    <rPh sb="11" eb="13">
      <t>ジドウ</t>
    </rPh>
    <rPh sb="13" eb="15">
      <t>ヒョウキ</t>
    </rPh>
    <phoneticPr fontId="50"/>
  </si>
  <si>
    <r>
      <t xml:space="preserve">Ｃ
対象経費支出予定額（円）
</t>
    </r>
    <r>
      <rPr>
        <u/>
        <sz val="11"/>
        <color rgb="FFFF0000"/>
        <rFont val="ＭＳ Ｐゴシック"/>
        <family val="3"/>
        <charset val="128"/>
        <scheme val="minor"/>
      </rPr>
      <t xml:space="preserve">※国補助率を乗じる前の額
</t>
    </r>
    <r>
      <rPr>
        <sz val="11"/>
        <color theme="1"/>
        <rFont val="ＭＳ Ｐゴシック"/>
        <family val="3"/>
        <charset val="128"/>
        <scheme val="minor"/>
      </rPr>
      <t>【自動表記】</t>
    </r>
    <rPh sb="2" eb="4">
      <t>タイショウ</t>
    </rPh>
    <rPh sb="4" eb="6">
      <t>ケイヒ</t>
    </rPh>
    <rPh sb="6" eb="8">
      <t>シシュツ</t>
    </rPh>
    <rPh sb="8" eb="10">
      <t>ヨテイ</t>
    </rPh>
    <rPh sb="10" eb="11">
      <t>ガク</t>
    </rPh>
    <rPh sb="12" eb="13">
      <t>エン</t>
    </rPh>
    <rPh sb="29" eb="31">
      <t>ジドウ</t>
    </rPh>
    <rPh sb="31" eb="33">
      <t>ヒョウキ</t>
    </rPh>
    <phoneticPr fontId="50"/>
  </si>
  <si>
    <t>合計（円）</t>
    <rPh sb="0" eb="2">
      <t>ゴウケイ</t>
    </rPh>
    <rPh sb="3" eb="4">
      <t>エン</t>
    </rPh>
    <phoneticPr fontId="52"/>
  </si>
  <si>
    <t>⑥</t>
    <phoneticPr fontId="52"/>
  </si>
  <si>
    <t>⑦</t>
    <phoneticPr fontId="52"/>
  </si>
  <si>
    <t>⑧</t>
    <phoneticPr fontId="52"/>
  </si>
  <si>
    <t>個別事業の内容のとおり</t>
    <rPh sb="0" eb="7">
      <t>コベツ</t>
    </rPh>
    <phoneticPr fontId="52"/>
  </si>
  <si>
    <t>結婚新生活支援事業</t>
    <phoneticPr fontId="52"/>
  </si>
  <si>
    <t>事業メニュー
【リスト選択】</t>
    <rPh sb="0" eb="2">
      <t>ジギョウ</t>
    </rPh>
    <rPh sb="11" eb="13">
      <t>センタク</t>
    </rPh>
    <phoneticPr fontId="50"/>
  </si>
  <si>
    <t>別紙様式第１　様式２</t>
    <rPh sb="0" eb="2">
      <t>ベッシ</t>
    </rPh>
    <rPh sb="2" eb="4">
      <t>ヨウシキ</t>
    </rPh>
    <rPh sb="4" eb="5">
      <t>ダイ</t>
    </rPh>
    <phoneticPr fontId="52"/>
  </si>
  <si>
    <t>ライフデザイン・結婚支援重点推進事業</t>
    <rPh sb="8" eb="10">
      <t>ケッコン</t>
    </rPh>
    <rPh sb="10" eb="12">
      <t>シエン</t>
    </rPh>
    <rPh sb="12" eb="14">
      <t>ジュウテン</t>
    </rPh>
    <rPh sb="14" eb="16">
      <t>スイシン</t>
    </rPh>
    <rPh sb="16" eb="18">
      <t>ジギョウ</t>
    </rPh>
    <phoneticPr fontId="52"/>
  </si>
  <si>
    <t>共通要件</t>
    <rPh sb="0" eb="2">
      <t>キョウツウ</t>
    </rPh>
    <rPh sb="2" eb="4">
      <t>ヨウケン</t>
    </rPh>
    <phoneticPr fontId="52"/>
  </si>
  <si>
    <t>共通要件①</t>
    <phoneticPr fontId="52"/>
  </si>
  <si>
    <t>共通要件②</t>
    <phoneticPr fontId="52"/>
  </si>
  <si>
    <t>共通要件③</t>
    <phoneticPr fontId="52"/>
  </si>
  <si>
    <t>共通要件④</t>
    <phoneticPr fontId="52"/>
  </si>
  <si>
    <t>共通要件⑤</t>
    <phoneticPr fontId="52"/>
  </si>
  <si>
    <t xml:space="preserve">【全事業記入】 </t>
    <rPh sb="1" eb="2">
      <t>ゼン</t>
    </rPh>
    <rPh sb="2" eb="4">
      <t>ジギョウ</t>
    </rPh>
    <phoneticPr fontId="52"/>
  </si>
  <si>
    <t>個別入力シート
【結婚新生活支援事業】</t>
    <rPh sb="0" eb="2">
      <t>コベツ</t>
    </rPh>
    <rPh sb="2" eb="4">
      <t>ニュウリョク</t>
    </rPh>
    <phoneticPr fontId="52"/>
  </si>
  <si>
    <t>下記の要件を満たす場合は「○」を選択</t>
    <rPh sb="0" eb="2">
      <t>カキ</t>
    </rPh>
    <rPh sb="3" eb="5">
      <t>ヨウケン</t>
    </rPh>
    <rPh sb="6" eb="7">
      <t>ミ</t>
    </rPh>
    <rPh sb="9" eb="11">
      <t>バアイ</t>
    </rPh>
    <rPh sb="16" eb="18">
      <t>センタク</t>
    </rPh>
    <phoneticPr fontId="52"/>
  </si>
  <si>
    <r>
      <rPr>
        <b/>
        <u/>
        <sz val="16"/>
        <color rgb="FFFF0000"/>
        <rFont val="ＭＳ Ｐゴシック"/>
        <family val="3"/>
        <charset val="128"/>
        <scheme val="minor"/>
      </rPr>
      <t>【自治体における参考指標】</t>
    </r>
    <r>
      <rPr>
        <b/>
        <sz val="16"/>
        <color rgb="FFFF0000"/>
        <rFont val="ＭＳ Ｐゴシック"/>
        <family val="3"/>
        <charset val="128"/>
        <scheme val="minor"/>
      </rPr>
      <t xml:space="preserve">
</t>
    </r>
    <r>
      <rPr>
        <b/>
        <sz val="12"/>
        <color rgb="FFFF0000"/>
        <rFont val="ＭＳ Ｐゴシック"/>
        <family val="3"/>
        <charset val="128"/>
        <scheme val="minor"/>
      </rPr>
      <t>※全ての個別事業共通（地域少子化対策重点推進事業・結婚新生活支援事業いずれも共通）
※項目名は変更しないこと。</t>
    </r>
    <rPh sb="1" eb="4">
      <t>ジチタイ</t>
    </rPh>
    <rPh sb="8" eb="10">
      <t>サンコウ</t>
    </rPh>
    <rPh sb="10" eb="12">
      <t>シヒョウ</t>
    </rPh>
    <rPh sb="57" eb="59">
      <t>コウモク</t>
    </rPh>
    <rPh sb="59" eb="60">
      <t>メイ</t>
    </rPh>
    <rPh sb="61" eb="63">
      <t>ヘンコウ</t>
    </rPh>
    <phoneticPr fontId="52"/>
  </si>
  <si>
    <r>
      <rPr>
        <b/>
        <u/>
        <sz val="16"/>
        <color rgb="FFFF0000"/>
        <rFont val="ＭＳ Ｐゴシック"/>
        <family val="3"/>
        <charset val="128"/>
        <scheme val="minor"/>
      </rPr>
      <t>【個別事業における個別ＫＰＩ</t>
    </r>
    <r>
      <rPr>
        <b/>
        <u/>
        <sz val="11"/>
        <color rgb="FFFF0000"/>
        <rFont val="ＭＳ Ｐゴシック"/>
        <family val="3"/>
        <charset val="128"/>
        <scheme val="minor"/>
      </rPr>
      <t>（アウトプット）</t>
    </r>
    <r>
      <rPr>
        <b/>
        <u/>
        <sz val="16"/>
        <color rgb="FFFF0000"/>
        <rFont val="ＭＳ Ｐゴシック"/>
        <family val="3"/>
        <charset val="128"/>
        <scheme val="minor"/>
      </rPr>
      <t>】</t>
    </r>
    <r>
      <rPr>
        <b/>
        <sz val="12"/>
        <color rgb="FFFF0000"/>
        <rFont val="ＭＳ Ｐゴシック"/>
        <family val="3"/>
        <charset val="128"/>
        <scheme val="minor"/>
      </rPr>
      <t xml:space="preserve">
※項目名は変更しないこと。</t>
    </r>
    <rPh sb="1" eb="3">
      <t>コベツ</t>
    </rPh>
    <rPh sb="3" eb="5">
      <t>ジギョウ</t>
    </rPh>
    <rPh sb="9" eb="11">
      <t>コベツ</t>
    </rPh>
    <rPh sb="25" eb="27">
      <t>コウモク</t>
    </rPh>
    <rPh sb="27" eb="28">
      <t>メイ</t>
    </rPh>
    <rPh sb="29" eb="31">
      <t>ヘンコウ</t>
    </rPh>
    <phoneticPr fontId="52"/>
  </si>
  <si>
    <r>
      <rPr>
        <b/>
        <u/>
        <sz val="16"/>
        <color rgb="FFFF0000"/>
        <rFont val="ＭＳ Ｐゴシック"/>
        <family val="3"/>
        <charset val="128"/>
        <scheme val="minor"/>
      </rPr>
      <t>【個別事業における個別ＫＰＩ</t>
    </r>
    <r>
      <rPr>
        <b/>
        <u/>
        <sz val="11"/>
        <color rgb="FFFF0000"/>
        <rFont val="ＭＳ Ｐゴシック"/>
        <family val="3"/>
        <charset val="128"/>
        <scheme val="minor"/>
      </rPr>
      <t>（アウトカム）</t>
    </r>
    <r>
      <rPr>
        <b/>
        <u/>
        <sz val="16"/>
        <color rgb="FFFF0000"/>
        <rFont val="ＭＳ Ｐゴシック"/>
        <family val="3"/>
        <charset val="128"/>
        <scheme val="minor"/>
      </rPr>
      <t>】</t>
    </r>
    <r>
      <rPr>
        <b/>
        <sz val="12"/>
        <color rgb="FFFF0000"/>
        <rFont val="ＭＳ Ｐゴシック"/>
        <family val="3"/>
        <charset val="128"/>
        <scheme val="minor"/>
      </rPr>
      <t xml:space="preserve">
※項目名は変更しないこと。</t>
    </r>
    <rPh sb="1" eb="3">
      <t>コベツ</t>
    </rPh>
    <rPh sb="3" eb="5">
      <t>ジギョウ</t>
    </rPh>
    <rPh sb="9" eb="11">
      <t>コベツ</t>
    </rPh>
    <rPh sb="24" eb="26">
      <t>コウモク</t>
    </rPh>
    <rPh sb="26" eb="27">
      <t>メイ</t>
    </rPh>
    <rPh sb="28" eb="30">
      <t>ヘンコウ</t>
    </rPh>
    <phoneticPr fontId="52"/>
  </si>
  <si>
    <r>
      <rPr>
        <b/>
        <u/>
        <sz val="16"/>
        <color rgb="FFFF0000"/>
        <rFont val="ＭＳ Ｐゴシック"/>
        <family val="3"/>
        <charset val="128"/>
        <scheme val="minor"/>
      </rPr>
      <t>【重点メニュー・結婚支援コンシェルジュ事業の要件確認欄】</t>
    </r>
    <r>
      <rPr>
        <b/>
        <sz val="16"/>
        <color rgb="FFFF0000"/>
        <rFont val="ＭＳ Ｐゴシック"/>
        <family val="3"/>
        <charset val="128"/>
        <scheme val="minor"/>
      </rPr>
      <t xml:space="preserve">
</t>
    </r>
    <r>
      <rPr>
        <b/>
        <sz val="11"/>
        <color rgb="FFFF0000"/>
        <rFont val="ＭＳ Ｐゴシック"/>
        <family val="3"/>
        <charset val="128"/>
        <scheme val="minor"/>
      </rPr>
      <t>※「ＯＫ」となっているか必ず確認</t>
    </r>
    <rPh sb="1" eb="3">
      <t>ジュウテン</t>
    </rPh>
    <rPh sb="8" eb="10">
      <t>ケッコン</t>
    </rPh>
    <rPh sb="10" eb="12">
      <t>シエン</t>
    </rPh>
    <rPh sb="19" eb="21">
      <t>ジギョウ</t>
    </rPh>
    <phoneticPr fontId="52"/>
  </si>
  <si>
    <t xml:space="preserve">【重点メニュー・結婚支援コンシェルジュ事業の場合のみ記入】 </t>
    <rPh sb="22" eb="24">
      <t>バアイ</t>
    </rPh>
    <rPh sb="26" eb="28">
      <t>キニュウ</t>
    </rPh>
    <phoneticPr fontId="52"/>
  </si>
  <si>
    <t>重点メニュー等要件①</t>
    <rPh sb="0" eb="2">
      <t>ジュウテン</t>
    </rPh>
    <rPh sb="6" eb="7">
      <t>トウ</t>
    </rPh>
    <rPh sb="7" eb="9">
      <t>ヨウケン</t>
    </rPh>
    <phoneticPr fontId="52"/>
  </si>
  <si>
    <t>重点メニュー要件等②</t>
    <rPh sb="0" eb="2">
      <t>ジュウテン</t>
    </rPh>
    <rPh sb="6" eb="8">
      <t>ヨウケン</t>
    </rPh>
    <rPh sb="8" eb="9">
      <t>トウ</t>
    </rPh>
    <phoneticPr fontId="52"/>
  </si>
  <si>
    <t>重点メニュー等要件③</t>
    <rPh sb="0" eb="2">
      <t>ジュウテン</t>
    </rPh>
    <phoneticPr fontId="52"/>
  </si>
  <si>
    <t>重点メニュー等要件の
充足チェック結果</t>
    <rPh sb="0" eb="2">
      <t>ジュウテン</t>
    </rPh>
    <rPh sb="6" eb="7">
      <t>トウ</t>
    </rPh>
    <rPh sb="7" eb="9">
      <t>ヨウケン</t>
    </rPh>
    <rPh sb="11" eb="13">
      <t>ジュウソク</t>
    </rPh>
    <rPh sb="17" eb="19">
      <t>ケッカ</t>
    </rPh>
    <phoneticPr fontId="52"/>
  </si>
  <si>
    <t>共通要件の
充足チェック結果</t>
    <rPh sb="0" eb="2">
      <t>キョウツウ</t>
    </rPh>
    <rPh sb="2" eb="4">
      <t>ヨウケン</t>
    </rPh>
    <rPh sb="6" eb="8">
      <t>ジュウソク</t>
    </rPh>
    <rPh sb="12" eb="14">
      <t>ケッカ</t>
    </rPh>
    <phoneticPr fontId="52"/>
  </si>
  <si>
    <t>(共通要件_各種経費)</t>
    <rPh sb="1" eb="3">
      <t>キョウツウ</t>
    </rPh>
    <rPh sb="3" eb="5">
      <t>ヨウケン</t>
    </rPh>
    <rPh sb="6" eb="8">
      <t>カクシュ</t>
    </rPh>
    <rPh sb="8" eb="10">
      <t>ケイヒ</t>
    </rPh>
    <phoneticPr fontId="52"/>
  </si>
  <si>
    <t>寄付金</t>
    <rPh sb="0" eb="3">
      <t>キフキン</t>
    </rPh>
    <phoneticPr fontId="52"/>
  </si>
  <si>
    <t>その他の収入</t>
    <rPh sb="2" eb="3">
      <t>タ</t>
    </rPh>
    <rPh sb="4" eb="6">
      <t>シュウニュウ</t>
    </rPh>
    <phoneticPr fontId="52"/>
  </si>
  <si>
    <r>
      <rPr>
        <b/>
        <u/>
        <sz val="16"/>
        <color rgb="FFFF0000"/>
        <rFont val="ＭＳ Ｐゴシック"/>
        <family val="3"/>
        <charset val="128"/>
        <scheme val="minor"/>
      </rPr>
      <t>【対象費目】</t>
    </r>
    <r>
      <rPr>
        <b/>
        <sz val="16"/>
        <color rgb="FFFF0000"/>
        <rFont val="ＭＳ Ｐゴシック"/>
        <family val="3"/>
        <charset val="128"/>
        <scheme val="minor"/>
      </rPr>
      <t xml:space="preserve">
</t>
    </r>
    <r>
      <rPr>
        <b/>
        <sz val="12"/>
        <color rgb="FFFF0000"/>
        <rFont val="ＭＳ Ｐゴシック"/>
        <family val="3"/>
        <charset val="128"/>
        <scheme val="minor"/>
      </rPr>
      <t>※対象とする費用に「〇」を選択すること。</t>
    </r>
    <rPh sb="1" eb="3">
      <t>タイショウ</t>
    </rPh>
    <rPh sb="3" eb="5">
      <t>ヒモク</t>
    </rPh>
    <rPh sb="8" eb="10">
      <t>タイショウ</t>
    </rPh>
    <rPh sb="13" eb="15">
      <t>ヒヨウ</t>
    </rPh>
    <rPh sb="20" eb="22">
      <t>センタク</t>
    </rPh>
    <phoneticPr fontId="52"/>
  </si>
  <si>
    <t>少子化対策全体の重要業績評価指標(KPI)及び定量的成果目標</t>
    <rPh sb="0" eb="3">
      <t>ショウシカ</t>
    </rPh>
    <rPh sb="3" eb="5">
      <t>タイサク</t>
    </rPh>
    <rPh sb="5" eb="7">
      <t>ゼンタイ</t>
    </rPh>
    <rPh sb="8" eb="10">
      <t>ジュウヨウ</t>
    </rPh>
    <rPh sb="10" eb="12">
      <t>ギョウセキ</t>
    </rPh>
    <rPh sb="12" eb="14">
      <t>ヒョウカ</t>
    </rPh>
    <rPh sb="14" eb="16">
      <t>シヒョウ</t>
    </rPh>
    <rPh sb="21" eb="22">
      <t>オヨ</t>
    </rPh>
    <rPh sb="23" eb="26">
      <t>テイリョウテキ</t>
    </rPh>
    <rPh sb="26" eb="28">
      <t>セイカ</t>
    </rPh>
    <rPh sb="28" eb="30">
      <t>モクヒョウ</t>
    </rPh>
    <phoneticPr fontId="52"/>
  </si>
  <si>
    <r>
      <t>個別事業の重要業績評価指標(KPI)及び定量的成果目標</t>
    </r>
    <r>
      <rPr>
        <b/>
        <u/>
        <sz val="14"/>
        <color rgb="FFFF0000"/>
        <rFont val="ＭＳ Ｐゴシック"/>
        <family val="3"/>
        <charset val="128"/>
        <scheme val="minor"/>
      </rPr>
      <t>【アウトプット】</t>
    </r>
    <phoneticPr fontId="52"/>
  </si>
  <si>
    <r>
      <t>個別事業の重要業績評価指標(KPI)及び定量的成果目標</t>
    </r>
    <r>
      <rPr>
        <b/>
        <u/>
        <sz val="14"/>
        <color rgb="FFFF0000"/>
        <rFont val="ＭＳ Ｐゴシック"/>
        <family val="3"/>
        <charset val="128"/>
        <scheme val="minor"/>
      </rPr>
      <t>【アウトカム】</t>
    </r>
    <phoneticPr fontId="52"/>
  </si>
  <si>
    <t>政令指定都市</t>
    <rPh sb="0" eb="2">
      <t>セイレイ</t>
    </rPh>
    <rPh sb="2" eb="4">
      <t>シテイ</t>
    </rPh>
    <rPh sb="4" eb="6">
      <t>トシ</t>
    </rPh>
    <phoneticPr fontId="52"/>
  </si>
  <si>
    <t>市町村</t>
    <rPh sb="0" eb="3">
      <t>シチョウソン</t>
    </rPh>
    <phoneticPr fontId="52"/>
  </si>
  <si>
    <r>
      <t xml:space="preserve">新規／継続
</t>
    </r>
    <r>
      <rPr>
        <sz val="11"/>
        <color theme="1"/>
        <rFont val="ＭＳ Ｐゴシック"/>
        <family val="3"/>
        <charset val="128"/>
        <scheme val="minor"/>
      </rPr>
      <t xml:space="preserve">(一般財源での
実施も含む)
</t>
    </r>
    <r>
      <rPr>
        <sz val="11"/>
        <color theme="1"/>
        <rFont val="ＭＳ Ｐゴシック"/>
        <family val="2"/>
        <charset val="128"/>
        <scheme val="minor"/>
      </rPr>
      <t>【リスト選択】</t>
    </r>
    <rPh sb="0" eb="2">
      <t>シンキ</t>
    </rPh>
    <rPh sb="3" eb="5">
      <t>ケイゾク</t>
    </rPh>
    <rPh sb="25" eb="27">
      <t>センタク</t>
    </rPh>
    <phoneticPr fontId="76"/>
  </si>
  <si>
    <r>
      <t xml:space="preserve">過年度の本個別事業で浮かび上がった課題の分析及びそれに対する取組（ステップアップを含む。）
</t>
    </r>
    <r>
      <rPr>
        <sz val="11"/>
        <color rgb="FFFF0000"/>
        <rFont val="ＭＳ Ｐゴシック"/>
        <family val="3"/>
        <charset val="128"/>
        <scheme val="minor"/>
      </rPr>
      <t>※箇条書きで簡潔に記載してください。</t>
    </r>
    <rPh sb="41" eb="42">
      <t>フク</t>
    </rPh>
    <rPh sb="47" eb="50">
      <t>カジョウガ</t>
    </rPh>
    <rPh sb="52" eb="54">
      <t>カンケツ</t>
    </rPh>
    <rPh sb="55" eb="57">
      <t>キサイ</t>
    </rPh>
    <phoneticPr fontId="52"/>
  </si>
  <si>
    <t>交付金事業に対する事業対象者（住民等）の満足度
※該当事業のみ必須</t>
    <rPh sb="26" eb="28">
      <t>ガイトウ</t>
    </rPh>
    <rPh sb="28" eb="30">
      <t>ジギョウ</t>
    </rPh>
    <rPh sb="32" eb="34">
      <t>ヒッス</t>
    </rPh>
    <phoneticPr fontId="52"/>
  </si>
  <si>
    <t>希望どおりの結婚に向けて後押ししてくれたと感じた人の割合
※該当事業のみ必須</t>
    <rPh sb="31" eb="33">
      <t>ガイトウ</t>
    </rPh>
    <rPh sb="33" eb="35">
      <t>ジギョウ</t>
    </rPh>
    <rPh sb="37" eb="39">
      <t>ヒッス</t>
    </rPh>
    <phoneticPr fontId="52"/>
  </si>
  <si>
    <t>結婚、妊娠・出産、子育てに前向きになったと感じた人の割合
※該当事業のみ必須</t>
    <rPh sb="0" eb="2">
      <t>ケッコン</t>
    </rPh>
    <rPh sb="3" eb="5">
      <t>ニンシン</t>
    </rPh>
    <rPh sb="6" eb="8">
      <t>シュッサン</t>
    </rPh>
    <rPh sb="9" eb="11">
      <t>コソダ</t>
    </rPh>
    <rPh sb="13" eb="15">
      <t>マエム</t>
    </rPh>
    <rPh sb="21" eb="22">
      <t>カン</t>
    </rPh>
    <rPh sb="24" eb="25">
      <t>ヒト</t>
    </rPh>
    <rPh sb="26" eb="28">
      <t>ワリアイ</t>
    </rPh>
    <phoneticPr fontId="52"/>
  </si>
  <si>
    <r>
      <t>※個別事業の内容の「項目」は150字以内・「内容」は1000字以内で要約すること。
※１つの個票について</t>
    </r>
    <r>
      <rPr>
        <b/>
        <u/>
        <sz val="16"/>
        <color rgb="FFFF0000"/>
        <rFont val="ＭＳ Ｐゴシック"/>
        <family val="3"/>
        <charset val="128"/>
        <scheme val="minor"/>
      </rPr>
      <t>最大10項目まで</t>
    </r>
    <r>
      <rPr>
        <b/>
        <sz val="16"/>
        <color rgb="FFFF0000"/>
        <rFont val="ＭＳ Ｐゴシック"/>
        <family val="3"/>
        <charset val="128"/>
        <scheme val="minor"/>
      </rPr>
      <t>とし、４項目以降は非表示された列を再表示すること。</t>
    </r>
    <rPh sb="1" eb="3">
      <t>コベツ</t>
    </rPh>
    <rPh sb="3" eb="5">
      <t>ジギョウ</t>
    </rPh>
    <rPh sb="6" eb="8">
      <t>ナイヨウ</t>
    </rPh>
    <rPh sb="46" eb="48">
      <t>コヒョウ</t>
    </rPh>
    <rPh sb="52" eb="54">
      <t>サイダイ</t>
    </rPh>
    <rPh sb="64" eb="66">
      <t>コウモク</t>
    </rPh>
    <rPh sb="66" eb="68">
      <t>イコウ</t>
    </rPh>
    <rPh sb="69" eb="72">
      <t>ヒヒョウジ</t>
    </rPh>
    <rPh sb="75" eb="76">
      <t>レツ</t>
    </rPh>
    <rPh sb="77" eb="80">
      <t>サイヒョウジ</t>
    </rPh>
    <phoneticPr fontId="52"/>
  </si>
  <si>
    <t>②継続補助世帯見込</t>
    <rPh sb="1" eb="3">
      <t>ケイゾク</t>
    </rPh>
    <rPh sb="3" eb="5">
      <t>ホジョ</t>
    </rPh>
    <rPh sb="5" eb="7">
      <t>セタイ</t>
    </rPh>
    <rPh sb="7" eb="9">
      <t>ミコミ</t>
    </rPh>
    <phoneticPr fontId="52"/>
  </si>
  <si>
    <t>（継続補助規定の有無）</t>
    <rPh sb="1" eb="3">
      <t>ケイゾク</t>
    </rPh>
    <rPh sb="3" eb="5">
      <t>ホジョ</t>
    </rPh>
    <rPh sb="5" eb="7">
      <t>キテイ</t>
    </rPh>
    <rPh sb="8" eb="10">
      <t>ウム</t>
    </rPh>
    <phoneticPr fontId="52"/>
  </si>
  <si>
    <t>②</t>
  </si>
  <si>
    <t>③</t>
  </si>
  <si>
    <t>記載例・留意点等</t>
    <rPh sb="0" eb="2">
      <t>キサイ</t>
    </rPh>
    <rPh sb="2" eb="3">
      <t>レイ</t>
    </rPh>
    <rPh sb="4" eb="7">
      <t>リュウイテン</t>
    </rPh>
    <rPh sb="7" eb="8">
      <t>トウ</t>
    </rPh>
    <phoneticPr fontId="52"/>
  </si>
  <si>
    <r>
      <rPr>
        <b/>
        <u/>
        <sz val="11"/>
        <color rgb="FFFF0000"/>
        <rFont val="ＭＳ Ｐゴシック"/>
        <family val="3"/>
        <charset val="128"/>
        <scheme val="minor"/>
      </rPr>
      <t>（記載例１）直近の支給実績に基づいた積算</t>
    </r>
    <r>
      <rPr>
        <sz val="11"/>
        <color theme="1"/>
        <rFont val="ＭＳ Ｐゴシック"/>
        <family val="2"/>
        <charset val="128"/>
        <scheme val="minor"/>
      </rPr>
      <t xml:space="preserve">
・申請見込については、令和●年度の当事業における支給実績を引用。
</t>
    </r>
    <r>
      <rPr>
        <b/>
        <u/>
        <sz val="11"/>
        <color rgb="FFFF0000"/>
        <rFont val="ＭＳ Ｐゴシック"/>
        <family val="3"/>
        <charset val="128"/>
        <scheme val="minor"/>
      </rPr>
      <t>（記載例２）住民、税務担当へ照会し、直近の婚姻件数のうち、年齢、所得要件を満たす世帯を算出し積算</t>
    </r>
    <r>
      <rPr>
        <sz val="11"/>
        <color theme="1"/>
        <rFont val="ＭＳ Ｐゴシック"/>
        <family val="2"/>
        <charset val="128"/>
        <scheme val="minor"/>
      </rPr>
      <t xml:space="preserve">
・29歳以下〇世帯については、令和●年度の夫婦ともに婚姻日における年齢が29歳以下の婚姻件数△件のうち、所得500万円未満の世帯数を税務課において確認し、算出。
・その他〇世帯については、令和●年度の夫婦ともに婚姻日における年齢が39歳以下（ともに29歳以下を除く）の婚姻件数▲件のうち、所得500万円未満の世帯数を税務課において確認し、算出。</t>
    </r>
    <r>
      <rPr>
        <sz val="11"/>
        <color theme="1"/>
        <rFont val="ＭＳ Ｐゴシック"/>
        <family val="3"/>
        <charset val="128"/>
        <scheme val="minor"/>
      </rPr>
      <t xml:space="preserve">
</t>
    </r>
    <r>
      <rPr>
        <b/>
        <u/>
        <sz val="11"/>
        <color rgb="FFFF0000"/>
        <rFont val="ＭＳ Ｐゴシック"/>
        <family val="3"/>
        <charset val="128"/>
        <scheme val="minor"/>
      </rPr>
      <t>（記載例３）人口動態統計における婚姻件数及び国民生活基礎調査における世帯年収から対象世帯を算出する積算</t>
    </r>
    <r>
      <rPr>
        <b/>
        <sz val="11"/>
        <color rgb="FFFF0000"/>
        <rFont val="ＭＳ Ｐゴシック"/>
        <family val="3"/>
        <charset val="128"/>
        <scheme val="minor"/>
      </rPr>
      <t xml:space="preserve">
</t>
    </r>
    <r>
      <rPr>
        <sz val="11"/>
        <color theme="1"/>
        <rFont val="ＭＳ Ｐゴシック"/>
        <family val="3"/>
        <charset val="128"/>
        <scheme val="minor"/>
      </rPr>
      <t>・29歳以下申請見込：〇世帯＝①100件×②45％×④85％
・上記以外申請見込：〇世帯＝①100件×③45％×⑤65%
①「令和●年度人口動態統計」直近年度のＡ市年間婚姻件数100件
②「令和●年度人口動態統計」直近年度の結婚生活に入った夫婦ともに29歳以下の世帯割合45％
③「令和●年度人口動態統計」直近年度の結婚生活に入った夫婦ともに39歳以下の世帯割合90％のうち、
ともに29歳以下を除いた世帯割合：90%－②45%＝45%
④「令和●年度国民生活基礎調査」直近年度の世帯主の年齢別、世帯所得の割合
29歳以下の世帯総数のうち、世帯収入が700万円以下（所得換算約500万円）の世帯の割合85％
⑤「令和●年度国民生活基礎調査」直近年度の世帯主の年齢別、世帯所得の割合
30歳以上39歳以下世帯総数のうち、世帯収入が700万円以下（所得換算約500万円）の世帯の割合65％</t>
    </r>
    <rPh sb="279" eb="281">
      <t>キサイ</t>
    </rPh>
    <phoneticPr fontId="52"/>
  </si>
  <si>
    <r>
      <rPr>
        <b/>
        <u/>
        <sz val="11"/>
        <color rgb="FFFF0000"/>
        <rFont val="ＭＳ Ｐゴシック"/>
        <family val="3"/>
        <charset val="128"/>
        <scheme val="minor"/>
      </rPr>
      <t>（記載例）</t>
    </r>
    <r>
      <rPr>
        <sz val="11"/>
        <color theme="1"/>
        <rFont val="ＭＳ Ｐゴシック"/>
        <family val="2"/>
        <charset val="128"/>
        <scheme val="minor"/>
      </rPr>
      <t xml:space="preserve">
●●部●●課</t>
    </r>
    <rPh sb="8" eb="9">
      <t>ブ</t>
    </rPh>
    <rPh sb="11" eb="12">
      <t>カ</t>
    </rPh>
    <phoneticPr fontId="52"/>
  </si>
  <si>
    <r>
      <rPr>
        <b/>
        <u/>
        <sz val="11"/>
        <color rgb="FFFF0000"/>
        <rFont val="ＭＳ Ｐゴシック"/>
        <family val="3"/>
        <charset val="128"/>
        <scheme val="minor"/>
      </rPr>
      <t>（記載例）</t>
    </r>
    <r>
      <rPr>
        <sz val="11"/>
        <color theme="1"/>
        <rFont val="ＭＳ Ｐゴシック"/>
        <family val="2"/>
        <charset val="128"/>
        <scheme val="minor"/>
      </rPr>
      <t xml:space="preserve">
●●市●●事業</t>
    </r>
    <rPh sb="1" eb="3">
      <t>キサイ</t>
    </rPh>
    <rPh sb="3" eb="4">
      <t>レイ</t>
    </rPh>
    <rPh sb="8" eb="9">
      <t>シ</t>
    </rPh>
    <rPh sb="11" eb="13">
      <t>ジギョウ</t>
    </rPh>
    <phoneticPr fontId="52"/>
  </si>
  <si>
    <r>
      <rPr>
        <b/>
        <u/>
        <sz val="11"/>
        <color rgb="FFFF0000"/>
        <rFont val="ＭＳ Ｐゴシック"/>
        <family val="3"/>
        <charset val="128"/>
        <scheme val="minor"/>
      </rPr>
      <t>（記載例）</t>
    </r>
    <r>
      <rPr>
        <sz val="11"/>
        <color theme="1"/>
        <rFont val="ＭＳ Ｐゴシック"/>
        <family val="2"/>
        <charset val="128"/>
        <scheme val="minor"/>
      </rPr>
      <t xml:space="preserve">
●●市結婚新生活支援事業</t>
    </r>
    <rPh sb="1" eb="3">
      <t>キサイ</t>
    </rPh>
    <rPh sb="3" eb="4">
      <t>レイ</t>
    </rPh>
    <rPh sb="8" eb="9">
      <t>シ</t>
    </rPh>
    <rPh sb="9" eb="11">
      <t>ケッコン</t>
    </rPh>
    <rPh sb="11" eb="14">
      <t>シンセイカツ</t>
    </rPh>
    <rPh sb="14" eb="16">
      <t>シエン</t>
    </rPh>
    <rPh sb="16" eb="18">
      <t>ジギョウ</t>
    </rPh>
    <phoneticPr fontId="52"/>
  </si>
  <si>
    <r>
      <rPr>
        <b/>
        <u/>
        <sz val="11"/>
        <color rgb="FFFF0000"/>
        <rFont val="ＭＳ Ｐゴシック"/>
        <family val="3"/>
        <charset val="128"/>
        <scheme val="minor"/>
      </rPr>
      <t>（記載例）</t>
    </r>
    <r>
      <rPr>
        <sz val="11"/>
        <color theme="1"/>
        <rFont val="ＭＳ Ｐゴシック"/>
        <family val="2"/>
        <charset val="128"/>
        <scheme val="minor"/>
      </rPr>
      <t xml:space="preserve">
・本事業の開催方法について、前年度において幅広い年齢層を対象としたことによりマッチング率が下がったことを踏まえ、対象年齢を引き下げ、若い世代を中心に集客を図る。
・本事業の周知方法について、更なる集客を図るため、従来の広報誌に加え、ＳＮＳ広告を行う。
</t>
    </r>
    <r>
      <rPr>
        <b/>
        <u/>
        <sz val="11"/>
        <color rgb="FFFF0000"/>
        <rFont val="ＭＳ Ｐゴシック"/>
        <family val="3"/>
        <charset val="128"/>
        <scheme val="minor"/>
      </rPr>
      <t xml:space="preserve">（留意点）
</t>
    </r>
    <r>
      <rPr>
        <sz val="11"/>
        <color theme="1"/>
        <rFont val="ＭＳ Ｐゴシック"/>
        <family val="3"/>
        <charset val="128"/>
        <scheme val="minor"/>
      </rPr>
      <t>・一般財源での実施も含めた継続事業については、過年度の事業で浮かび上がった課題の分析やそれに対する取組（ステップアップ）を記載
・新規事業については記載不要。</t>
    </r>
    <rPh sb="1" eb="3">
      <t>キサイ</t>
    </rPh>
    <rPh sb="3" eb="4">
      <t>レイ</t>
    </rPh>
    <rPh sb="7" eb="8">
      <t>ホン</t>
    </rPh>
    <rPh sb="8" eb="10">
      <t>ジギョウ</t>
    </rPh>
    <rPh sb="11" eb="13">
      <t>カイサイ</t>
    </rPh>
    <rPh sb="13" eb="15">
      <t>ホウホウ</t>
    </rPh>
    <rPh sb="20" eb="23">
      <t>ゼンネンド</t>
    </rPh>
    <rPh sb="27" eb="29">
      <t>ハバヒロ</t>
    </rPh>
    <rPh sb="30" eb="33">
      <t>ネンレイソウ</t>
    </rPh>
    <rPh sb="34" eb="36">
      <t>タイショウ</t>
    </rPh>
    <rPh sb="49" eb="50">
      <t>リツ</t>
    </rPh>
    <rPh sb="51" eb="52">
      <t>サ</t>
    </rPh>
    <rPh sb="58" eb="59">
      <t>フ</t>
    </rPh>
    <rPh sb="62" eb="64">
      <t>タイショウ</t>
    </rPh>
    <rPh sb="64" eb="66">
      <t>ネンレイ</t>
    </rPh>
    <rPh sb="67" eb="68">
      <t>ヒ</t>
    </rPh>
    <rPh sb="69" eb="70">
      <t>サ</t>
    </rPh>
    <rPh sb="72" eb="73">
      <t>ワカ</t>
    </rPh>
    <rPh sb="74" eb="76">
      <t>セダイ</t>
    </rPh>
    <rPh sb="77" eb="79">
      <t>チュウシン</t>
    </rPh>
    <rPh sb="80" eb="82">
      <t>シュウキャク</t>
    </rPh>
    <rPh sb="83" eb="84">
      <t>ハカ</t>
    </rPh>
    <rPh sb="88" eb="89">
      <t>ホン</t>
    </rPh>
    <rPh sb="89" eb="91">
      <t>ジギョウ</t>
    </rPh>
    <rPh sb="92" eb="94">
      <t>シュウチ</t>
    </rPh>
    <rPh sb="94" eb="96">
      <t>ホウホウ</t>
    </rPh>
    <rPh sb="101" eb="102">
      <t>サラ</t>
    </rPh>
    <rPh sb="104" eb="106">
      <t>シュウキャク</t>
    </rPh>
    <rPh sb="107" eb="108">
      <t>ハカ</t>
    </rPh>
    <rPh sb="112" eb="114">
      <t>ジュウライ</t>
    </rPh>
    <rPh sb="115" eb="118">
      <t>コウホウシ</t>
    </rPh>
    <rPh sb="119" eb="120">
      <t>クワ</t>
    </rPh>
    <rPh sb="125" eb="127">
      <t>コウコク</t>
    </rPh>
    <rPh sb="128" eb="129">
      <t>オコナ</t>
    </rPh>
    <rPh sb="134" eb="137">
      <t>リュウイテン</t>
    </rPh>
    <phoneticPr fontId="52"/>
  </si>
  <si>
    <r>
      <rPr>
        <b/>
        <u/>
        <sz val="11"/>
        <color rgb="FFFF0000"/>
        <rFont val="ＭＳ Ｐゴシック"/>
        <family val="3"/>
        <charset val="128"/>
        <scheme val="minor"/>
      </rPr>
      <t>（記載例）</t>
    </r>
    <r>
      <rPr>
        <sz val="11"/>
        <color theme="1"/>
        <rFont val="ＭＳ Ｐゴシック"/>
        <family val="2"/>
        <charset val="128"/>
        <scheme val="minor"/>
      </rPr>
      <t xml:space="preserve">
　結婚の希望を叶えられるよう、出会いの機会の場を提供するため、委託により次のとおり婚活イベントとスキルアップセミナーを開催する。
　イベント・セミナーの開催にあたって、結婚支援センターの登録者への周知、参加を促すとともに、イベント・セミナー参加者に対して結婚支援センター、マッチングシステムへの登録案内、イベン・セミナー開催後に結婚相談員による個別相談の機会を設ける。
○体験型イベント（年3回）
・参加予定者数（定員）：●人（男女各●人×3回）
・内容：●●体験など
・対象：おおむね●～●歳の独身者
※参加費を次のとおり徴収し、徴収した参加費は、「寄付金その他の収入額」として計上。
　男性＠2,000円×●名、女性＠1,000円×●名　（小計●円×３回）
○女性向けセミナー
・体験型セミナー３回
・参加予定者数（定員）：●人（●人×3回）
・内容：●●など
○男性向けセミナー
・イベントの前に講演型セミナー3回
・参加予定者数（定員）：●人（●人×3回）
・内容：●●など
○周知・広報について
・チラシ配布（●枚）、市ホームページ、専用特設サイト、SNS（インスタグラム、エックス（旧_ツイッター）、フェイスブック、ラインなど）</t>
    </r>
    <rPh sb="1" eb="3">
      <t>キサイ</t>
    </rPh>
    <rPh sb="3" eb="4">
      <t>レイ</t>
    </rPh>
    <rPh sb="37" eb="39">
      <t>イタク</t>
    </rPh>
    <rPh sb="42" eb="43">
      <t>ツギ</t>
    </rPh>
    <rPh sb="47" eb="49">
      <t>コンカツ</t>
    </rPh>
    <rPh sb="130" eb="131">
      <t>タイ</t>
    </rPh>
    <rPh sb="221" eb="223">
      <t>ダンジョ</t>
    </rPh>
    <rPh sb="223" eb="224">
      <t>カク</t>
    </rPh>
    <rPh sb="329" eb="330">
      <t>ショウ</t>
    </rPh>
    <rPh sb="335" eb="336">
      <t>カイ</t>
    </rPh>
    <rPh sb="436" eb="437">
      <t>ニン</t>
    </rPh>
    <rPh sb="439" eb="440">
      <t>カイ</t>
    </rPh>
    <rPh sb="482" eb="484">
      <t>センヨウ</t>
    </rPh>
    <rPh sb="484" eb="486">
      <t>トクセツ</t>
    </rPh>
    <rPh sb="507" eb="508">
      <t>キュウ</t>
    </rPh>
    <phoneticPr fontId="52"/>
  </si>
  <si>
    <r>
      <rPr>
        <b/>
        <u/>
        <sz val="11"/>
        <color rgb="FFFF0000"/>
        <rFont val="ＭＳ Ｐゴシック"/>
        <family val="3"/>
        <charset val="128"/>
        <scheme val="minor"/>
      </rPr>
      <t>（記載例）</t>
    </r>
    <r>
      <rPr>
        <sz val="11"/>
        <color theme="1"/>
        <rFont val="ＭＳ Ｐゴシック"/>
        <family val="2"/>
        <charset val="128"/>
        <scheme val="minor"/>
      </rPr>
      <t xml:space="preserve">
　県内の高校・大学と連携し、ライフデザインセミナー及びワークショップを実施する。妊娠・出産の正しい知識と結婚・子育てに関するマネーライフプランニング等について、子育て世帯をファシリテーターとし、複数のロールモデルを提供する一助とする。（ファシリテーターは公募の上、決定する）
　※対象：県内大学●校、県内高校●校を予定
　※回数：●回を想定</t>
    </r>
    <rPh sb="1" eb="3">
      <t>キサイ</t>
    </rPh>
    <rPh sb="3" eb="4">
      <t>レイ</t>
    </rPh>
    <rPh sb="168" eb="170">
      <t>カイスウ</t>
    </rPh>
    <rPh sb="172" eb="173">
      <t>カイ</t>
    </rPh>
    <rPh sb="174" eb="176">
      <t>ソウテイ</t>
    </rPh>
    <phoneticPr fontId="52"/>
  </si>
  <si>
    <r>
      <rPr>
        <b/>
        <u/>
        <sz val="11"/>
        <color rgb="FFFF0000"/>
        <rFont val="ＭＳ Ｐゴシック"/>
        <family val="3"/>
        <charset val="128"/>
        <scheme val="minor"/>
      </rPr>
      <t>（記載例）</t>
    </r>
    <r>
      <rPr>
        <sz val="11"/>
        <color theme="1"/>
        <rFont val="ＭＳ Ｐゴシック"/>
        <family val="2"/>
        <charset val="128"/>
        <scheme val="minor"/>
      </rPr>
      <t xml:space="preserve">
・ライフデザインを描くために必要なデータを充実させ、正しい知識に基づいて人生設計ができるよう支援する。
・サイト上でライフデザインをシミュレーションできるツールを提供する。
・若い世代へ普及するための効果的な手段としてSNSを活用した広報・周知を行う。</t>
    </r>
    <rPh sb="1" eb="3">
      <t>キサイ</t>
    </rPh>
    <rPh sb="3" eb="4">
      <t>レイ</t>
    </rPh>
    <rPh sb="129" eb="130">
      <t>オコナ</t>
    </rPh>
    <phoneticPr fontId="52"/>
  </si>
  <si>
    <r>
      <t xml:space="preserve">【（参考）令和６年度_申請状況】
</t>
    </r>
    <r>
      <rPr>
        <b/>
        <sz val="12"/>
        <color rgb="FFFF0000"/>
        <rFont val="ＭＳ Ｐゴシック"/>
        <family val="3"/>
        <charset val="128"/>
        <scheme val="minor"/>
      </rPr>
      <t>令和６年12月時点における申請実績世帯数及び令和７年１月～３月の申請見込世帯数を記載</t>
    </r>
    <rPh sb="2" eb="4">
      <t>サンコウ</t>
    </rPh>
    <rPh sb="5" eb="7">
      <t>レイワ</t>
    </rPh>
    <rPh sb="8" eb="10">
      <t>ネンド</t>
    </rPh>
    <rPh sb="11" eb="13">
      <t>シンセイ</t>
    </rPh>
    <rPh sb="13" eb="15">
      <t>ジョウキョウ</t>
    </rPh>
    <phoneticPr fontId="52"/>
  </si>
  <si>
    <r>
      <rPr>
        <b/>
        <u/>
        <sz val="16"/>
        <color rgb="FFFF0000"/>
        <rFont val="ＭＳ Ｐゴシック"/>
        <family val="3"/>
        <charset val="128"/>
        <scheme val="minor"/>
      </rPr>
      <t>【自治体における全体ＫＰＩ】</t>
    </r>
    <r>
      <rPr>
        <b/>
        <sz val="16"/>
        <color rgb="FFFF0000"/>
        <rFont val="ＭＳ Ｐゴシック"/>
        <family val="3"/>
        <charset val="128"/>
        <scheme val="minor"/>
      </rPr>
      <t xml:space="preserve">
</t>
    </r>
    <r>
      <rPr>
        <b/>
        <sz val="12"/>
        <color rgb="FFFF0000"/>
        <rFont val="ＭＳ Ｐゴシック"/>
        <family val="3"/>
        <charset val="128"/>
        <scheme val="minor"/>
      </rPr>
      <t>※全ての個別事業共通（地域少子化対策重点推進事業・結婚新生活支援事業いずれも共通）
※少子化対策に関連した各自治体における計画（総合計画、総合戦略、次世代育成計画等）で設定しているKPIの主な項目を</t>
    </r>
    <r>
      <rPr>
        <b/>
        <u/>
        <sz val="12"/>
        <color rgb="FFFF0000"/>
        <rFont val="ＭＳ Ｐゴシック"/>
        <family val="3"/>
        <charset val="128"/>
        <scheme val="minor"/>
      </rPr>
      <t>最大５つまで</t>
    </r>
    <r>
      <rPr>
        <b/>
        <sz val="12"/>
        <color rgb="FFFF0000"/>
        <rFont val="ＭＳ Ｐゴシック"/>
        <family val="3"/>
        <charset val="128"/>
        <scheme val="minor"/>
      </rPr>
      <t>記載</t>
    </r>
    <rPh sb="1" eb="4">
      <t>ジチタイ</t>
    </rPh>
    <rPh sb="8" eb="10">
      <t>ゼンタイ</t>
    </rPh>
    <rPh sb="109" eb="110">
      <t>オモ</t>
    </rPh>
    <rPh sb="111" eb="113">
      <t>コウモク</t>
    </rPh>
    <rPh sb="114" eb="116">
      <t>サイダイ</t>
    </rPh>
    <rPh sb="120" eb="122">
      <t>キサイ</t>
    </rPh>
    <phoneticPr fontId="52"/>
  </si>
  <si>
    <r>
      <rPr>
        <b/>
        <u/>
        <sz val="16"/>
        <color rgb="FFFF0000"/>
        <rFont val="ＭＳ Ｐゴシック"/>
        <family val="3"/>
        <charset val="128"/>
        <scheme val="minor"/>
      </rPr>
      <t>【自治体における全体ＫＰＩ】</t>
    </r>
    <r>
      <rPr>
        <b/>
        <sz val="16"/>
        <color rgb="FFFF0000"/>
        <rFont val="ＭＳ Ｐゴシック"/>
        <family val="3"/>
        <charset val="128"/>
        <scheme val="minor"/>
      </rPr>
      <t xml:space="preserve">
</t>
    </r>
    <r>
      <rPr>
        <b/>
        <sz val="12"/>
        <color rgb="FFFF0000"/>
        <rFont val="ＭＳ Ｐゴシック"/>
        <family val="3"/>
        <charset val="128"/>
        <scheme val="minor"/>
      </rPr>
      <t>※全ての個別事業共通（地域少子化対策重点推進事業・結婚新生活支援事業いずれも共通）
※少子化対策に関連した各自治体における計画（総合計画、総合戦略、次世代育成計画等）で設定しているKPI主な項目を</t>
    </r>
    <r>
      <rPr>
        <b/>
        <u/>
        <sz val="12"/>
        <color rgb="FFFF0000"/>
        <rFont val="ＭＳ Ｐゴシック"/>
        <family val="3"/>
        <charset val="128"/>
        <scheme val="minor"/>
      </rPr>
      <t>最大５つまで</t>
    </r>
    <r>
      <rPr>
        <b/>
        <sz val="12"/>
        <color rgb="FFFF0000"/>
        <rFont val="ＭＳ Ｐゴシック"/>
        <family val="3"/>
        <charset val="128"/>
        <scheme val="minor"/>
      </rPr>
      <t>記載</t>
    </r>
    <rPh sb="1" eb="4">
      <t>ジチタイ</t>
    </rPh>
    <rPh sb="8" eb="10">
      <t>ゼンタイ</t>
    </rPh>
    <rPh sb="108" eb="109">
      <t>オモ</t>
    </rPh>
    <rPh sb="110" eb="112">
      <t>コウモク</t>
    </rPh>
    <rPh sb="113" eb="115">
      <t>サイダイ</t>
    </rPh>
    <rPh sb="119" eb="121">
      <t>キサイ</t>
    </rPh>
    <phoneticPr fontId="52"/>
  </si>
  <si>
    <r>
      <rPr>
        <b/>
        <u/>
        <sz val="16"/>
        <color rgb="FFFF0000"/>
        <rFont val="ＭＳ Ｐゴシック"/>
        <family val="3"/>
        <charset val="128"/>
        <scheme val="minor"/>
      </rPr>
      <t>【個別事業における個別ＫＰＩ</t>
    </r>
    <r>
      <rPr>
        <b/>
        <u/>
        <sz val="11"/>
        <color rgb="FFFF0000"/>
        <rFont val="ＭＳ Ｐゴシック"/>
        <family val="3"/>
        <charset val="128"/>
        <scheme val="minor"/>
      </rPr>
      <t>（アウトプット）</t>
    </r>
    <r>
      <rPr>
        <b/>
        <u/>
        <sz val="16"/>
        <color rgb="FFFF0000"/>
        <rFont val="ＭＳ Ｐゴシック"/>
        <family val="3"/>
        <charset val="128"/>
        <scheme val="minor"/>
      </rPr>
      <t>】</t>
    </r>
    <r>
      <rPr>
        <b/>
        <sz val="12"/>
        <color rgb="FFFF0000"/>
        <rFont val="ＭＳ Ｐゴシック"/>
        <family val="3"/>
        <charset val="128"/>
        <scheme val="minor"/>
      </rPr>
      <t xml:space="preserve">
※主な項目を</t>
    </r>
    <r>
      <rPr>
        <b/>
        <u/>
        <sz val="12"/>
        <color rgb="FFFF0000"/>
        <rFont val="ＭＳ Ｐゴシック"/>
        <family val="3"/>
        <charset val="128"/>
        <scheme val="minor"/>
      </rPr>
      <t>最大５つまで</t>
    </r>
    <r>
      <rPr>
        <b/>
        <sz val="12"/>
        <color rgb="FFFF0000"/>
        <rFont val="ＭＳ Ｐゴシック"/>
        <family val="3"/>
        <charset val="128"/>
        <scheme val="minor"/>
      </rPr>
      <t>記載
※申請手順に定めるKPI設定例を参照の上設定すること。（◎の指標は必ず設定）
※目標値は事業実施年度末時点のものを設定すること。</t>
    </r>
    <rPh sb="1" eb="3">
      <t>コベツ</t>
    </rPh>
    <rPh sb="3" eb="5">
      <t>ジギョウ</t>
    </rPh>
    <rPh sb="9" eb="11">
      <t>コベツ</t>
    </rPh>
    <rPh sb="40" eb="42">
      <t>シンセイ</t>
    </rPh>
    <rPh sb="42" eb="44">
      <t>テジュン</t>
    </rPh>
    <rPh sb="45" eb="46">
      <t>サダ</t>
    </rPh>
    <rPh sb="79" eb="82">
      <t>モクヒョウチ</t>
    </rPh>
    <rPh sb="90" eb="92">
      <t>ジテン</t>
    </rPh>
    <phoneticPr fontId="52"/>
  </si>
  <si>
    <r>
      <rPr>
        <b/>
        <u/>
        <sz val="11"/>
        <color rgb="FFFF0000"/>
        <rFont val="ＭＳ Ｐゴシック"/>
        <family val="3"/>
        <charset val="128"/>
        <scheme val="minor"/>
      </rPr>
      <t>（留意点）</t>
    </r>
    <r>
      <rPr>
        <sz val="11"/>
        <color theme="1"/>
        <rFont val="ＭＳ Ｐゴシック"/>
        <family val="2"/>
        <charset val="128"/>
        <scheme val="minor"/>
      </rPr>
      <t xml:space="preserve">
・本交付金の対象外となる経費を除いた対象経費支出予定額（国補助率を乗じる前の額）を円単位で記載</t>
    </r>
    <rPh sb="1" eb="4">
      <t>リュウイテン</t>
    </rPh>
    <rPh sb="34" eb="35">
      <t>クニ</t>
    </rPh>
    <phoneticPr fontId="52"/>
  </si>
  <si>
    <t>住宅リフォーム費用</t>
    <rPh sb="0" eb="2">
      <t>ジュウタク</t>
    </rPh>
    <rPh sb="7" eb="9">
      <t>ヒヨウ</t>
    </rPh>
    <phoneticPr fontId="52"/>
  </si>
  <si>
    <t>【補助対象要件】　原則として国基準とし、自治体独自基準による場合は当該欄に記載</t>
    <rPh sb="1" eb="3">
      <t>ホジョ</t>
    </rPh>
    <rPh sb="3" eb="5">
      <t>タイショウ</t>
    </rPh>
    <rPh sb="5" eb="7">
      <t>ヨウケン</t>
    </rPh>
    <phoneticPr fontId="52"/>
  </si>
  <si>
    <t>【補助上限額】　原則として国基準とし、自治体独自基準による場合は当該欄に記載</t>
    <rPh sb="1" eb="3">
      <t>ホジョ</t>
    </rPh>
    <rPh sb="3" eb="5">
      <t>ジョウゲン</t>
    </rPh>
    <rPh sb="5" eb="6">
      <t>ガク</t>
    </rPh>
    <phoneticPr fontId="52"/>
  </si>
  <si>
    <r>
      <rPr>
        <b/>
        <u/>
        <sz val="11"/>
        <color rgb="FFFF0000"/>
        <rFont val="ＭＳ Ｐゴシック"/>
        <family val="3"/>
        <charset val="128"/>
        <scheme val="minor"/>
      </rPr>
      <t>（記載例）</t>
    </r>
    <r>
      <rPr>
        <sz val="11"/>
        <color theme="1"/>
        <rFont val="ＭＳ Ｐゴシック"/>
        <family val="3"/>
        <charset val="128"/>
        <scheme val="minor"/>
      </rPr>
      <t xml:space="preserve">
夫婦の合計所得が600万円未満
※要件緩和分は自治体単費にて実施
</t>
    </r>
    <r>
      <rPr>
        <b/>
        <u/>
        <sz val="11"/>
        <color rgb="FF0000FF"/>
        <rFont val="ＭＳ Ｐゴシック"/>
        <family val="3"/>
        <charset val="128"/>
        <scheme val="minor"/>
      </rPr>
      <t>【国基準】</t>
    </r>
    <r>
      <rPr>
        <sz val="11"/>
        <color theme="1"/>
        <rFont val="ＭＳ Ｐゴシック"/>
        <family val="3"/>
        <charset val="128"/>
        <scheme val="minor"/>
      </rPr>
      <t xml:space="preserve">
夫婦の合計所得が500万円未満</t>
    </r>
    <rPh sb="1" eb="3">
      <t>キサイ</t>
    </rPh>
    <rPh sb="3" eb="4">
      <t>レイ</t>
    </rPh>
    <rPh sb="23" eb="25">
      <t>ヨウケン</t>
    </rPh>
    <rPh sb="25" eb="27">
      <t>カンワ</t>
    </rPh>
    <rPh sb="27" eb="28">
      <t>ブン</t>
    </rPh>
    <rPh sb="29" eb="32">
      <t>ジチタイ</t>
    </rPh>
    <rPh sb="32" eb="34">
      <t>タンピ</t>
    </rPh>
    <rPh sb="36" eb="38">
      <t>ジッシ</t>
    </rPh>
    <phoneticPr fontId="52"/>
  </si>
  <si>
    <r>
      <rPr>
        <b/>
        <u/>
        <sz val="11"/>
        <color rgb="FFFF0000"/>
        <rFont val="ＭＳ Ｐゴシック"/>
        <family val="3"/>
        <charset val="128"/>
        <scheme val="minor"/>
      </rPr>
      <t>（記載例）</t>
    </r>
    <r>
      <rPr>
        <sz val="11"/>
        <color theme="1"/>
        <rFont val="ＭＳ Ｐゴシック"/>
        <family val="3"/>
        <charset val="128"/>
        <scheme val="minor"/>
      </rPr>
      <t xml:space="preserve">
各費用に係る合計が30万円
</t>
    </r>
    <r>
      <rPr>
        <b/>
        <u/>
        <sz val="11"/>
        <color rgb="FF0000FF"/>
        <rFont val="ＭＳ Ｐゴシック"/>
        <family val="3"/>
        <charset val="128"/>
        <scheme val="minor"/>
      </rPr>
      <t>【国基準】</t>
    </r>
    <r>
      <rPr>
        <sz val="11"/>
        <color theme="1"/>
        <rFont val="ＭＳ Ｐゴシック"/>
        <family val="3"/>
        <charset val="128"/>
        <scheme val="minor"/>
      </rPr>
      <t xml:space="preserve">
各費用に係る合計が60万円</t>
    </r>
    <phoneticPr fontId="52"/>
  </si>
  <si>
    <r>
      <rPr>
        <b/>
        <u/>
        <sz val="11"/>
        <color rgb="FFFF0000"/>
        <rFont val="ＭＳ Ｐゴシック"/>
        <family val="3"/>
        <charset val="128"/>
        <scheme val="minor"/>
      </rPr>
      <t>（記載例）</t>
    </r>
    <r>
      <rPr>
        <sz val="11"/>
        <color theme="1"/>
        <rFont val="ＭＳ Ｐゴシック"/>
        <family val="3"/>
        <charset val="128"/>
        <scheme val="minor"/>
      </rPr>
      <t xml:space="preserve">
各費用に係る合計が15万円
</t>
    </r>
    <r>
      <rPr>
        <b/>
        <u/>
        <sz val="11"/>
        <color rgb="FF0000FF"/>
        <rFont val="ＭＳ Ｐゴシック"/>
        <family val="3"/>
        <charset val="128"/>
        <scheme val="minor"/>
      </rPr>
      <t>【国基準】</t>
    </r>
    <r>
      <rPr>
        <sz val="11"/>
        <color theme="1"/>
        <rFont val="ＭＳ Ｐゴシック"/>
        <family val="3"/>
        <charset val="128"/>
        <scheme val="minor"/>
      </rPr>
      <t xml:space="preserve">
各費用に係る合計が30万円</t>
    </r>
    <phoneticPr fontId="52"/>
  </si>
  <si>
    <r>
      <rPr>
        <b/>
        <u/>
        <sz val="16"/>
        <color rgb="FFFF0000"/>
        <rFont val="ＭＳ Ｐゴシック"/>
        <family val="3"/>
        <charset val="128"/>
        <scheme val="minor"/>
      </rPr>
      <t>【補助対象要件_自治体独自基準】</t>
    </r>
    <r>
      <rPr>
        <b/>
        <sz val="16"/>
        <color rgb="FFFF0000"/>
        <rFont val="ＭＳ Ｐゴシック"/>
        <family val="3"/>
        <charset val="128"/>
        <scheme val="minor"/>
      </rPr>
      <t xml:space="preserve">
</t>
    </r>
    <r>
      <rPr>
        <b/>
        <sz val="11"/>
        <color rgb="FFFF0000"/>
        <rFont val="ＭＳ Ｐゴシック"/>
        <family val="3"/>
        <charset val="128"/>
        <scheme val="minor"/>
      </rPr>
      <t>※所得要件・年齢要件・補助上限額は150字以内・その他独自要件は250字以内で要約してください。
※国基準のとおりであれば</t>
    </r>
    <r>
      <rPr>
        <b/>
        <u/>
        <sz val="11"/>
        <color rgb="FFFF0000"/>
        <rFont val="ＭＳ Ｐゴシック"/>
        <family val="3"/>
        <charset val="128"/>
        <scheme val="minor"/>
      </rPr>
      <t>空欄のまま</t>
    </r>
    <r>
      <rPr>
        <b/>
        <sz val="11"/>
        <color rgb="FFFF0000"/>
        <rFont val="ＭＳ Ｐゴシック"/>
        <family val="3"/>
        <charset val="128"/>
        <scheme val="minor"/>
      </rPr>
      <t>としてください。</t>
    </r>
    <rPh sb="1" eb="3">
      <t>ホジョ</t>
    </rPh>
    <rPh sb="3" eb="5">
      <t>タイショウ</t>
    </rPh>
    <rPh sb="5" eb="7">
      <t>ヨウケン</t>
    </rPh>
    <rPh sb="8" eb="11">
      <t>ジチタイ</t>
    </rPh>
    <rPh sb="11" eb="13">
      <t>ドクジ</t>
    </rPh>
    <rPh sb="13" eb="15">
      <t>キジュン</t>
    </rPh>
    <rPh sb="18" eb="20">
      <t>ショトク</t>
    </rPh>
    <rPh sb="20" eb="22">
      <t>ヨウケン</t>
    </rPh>
    <rPh sb="23" eb="25">
      <t>ネンレイ</t>
    </rPh>
    <rPh sb="25" eb="27">
      <t>ヨウケン</t>
    </rPh>
    <rPh sb="28" eb="30">
      <t>ホジョ</t>
    </rPh>
    <rPh sb="30" eb="33">
      <t>ジョウゲンガク</t>
    </rPh>
    <rPh sb="37" eb="38">
      <t>ジ</t>
    </rPh>
    <rPh sb="38" eb="40">
      <t>イナイ</t>
    </rPh>
    <rPh sb="43" eb="44">
      <t>タ</t>
    </rPh>
    <rPh sb="44" eb="46">
      <t>ドクジ</t>
    </rPh>
    <rPh sb="46" eb="48">
      <t>ヨウケン</t>
    </rPh>
    <rPh sb="52" eb="53">
      <t>ジ</t>
    </rPh>
    <rPh sb="53" eb="55">
      <t>イナイ</t>
    </rPh>
    <rPh sb="56" eb="58">
      <t>ヨウヤク</t>
    </rPh>
    <phoneticPr fontId="76"/>
  </si>
  <si>
    <r>
      <rPr>
        <sz val="11"/>
        <color theme="1"/>
        <rFont val="ＭＳ Ｐゴシック"/>
        <family val="3"/>
        <charset val="128"/>
        <scheme val="minor"/>
      </rPr>
      <t xml:space="preserve">所得要件_独自基準
</t>
    </r>
    <r>
      <rPr>
        <sz val="11"/>
        <color rgb="FFFF0000"/>
        <rFont val="ＭＳ Ｐゴシック"/>
        <family val="3"/>
        <charset val="128"/>
        <scheme val="minor"/>
      </rPr>
      <t xml:space="preserve">
※国基準のとおりであれば空欄</t>
    </r>
    <rPh sb="0" eb="2">
      <t>ショトク</t>
    </rPh>
    <rPh sb="2" eb="4">
      <t>ヨウケン</t>
    </rPh>
    <rPh sb="5" eb="7">
      <t>ドクジ</t>
    </rPh>
    <rPh sb="7" eb="9">
      <t>キジュン</t>
    </rPh>
    <phoneticPr fontId="76"/>
  </si>
  <si>
    <r>
      <rPr>
        <sz val="11"/>
        <color theme="1"/>
        <rFont val="ＭＳ Ｐゴシック"/>
        <family val="3"/>
        <charset val="128"/>
        <scheme val="minor"/>
      </rPr>
      <t xml:space="preserve">年齢要件_独自基準
</t>
    </r>
    <r>
      <rPr>
        <sz val="11"/>
        <color rgb="FFFF0000"/>
        <rFont val="ＭＳ Ｐゴシック"/>
        <family val="3"/>
        <charset val="128"/>
        <scheme val="minor"/>
      </rPr>
      <t xml:space="preserve">
※国基準のとおりであれば空欄</t>
    </r>
    <rPh sb="0" eb="2">
      <t>ネンレイ</t>
    </rPh>
    <rPh sb="2" eb="4">
      <t>ヨウケン</t>
    </rPh>
    <phoneticPr fontId="76"/>
  </si>
  <si>
    <r>
      <t xml:space="preserve">補助上限額_独自基準
39歳以下
</t>
    </r>
    <r>
      <rPr>
        <sz val="11"/>
        <color rgb="FFFF0000"/>
        <rFont val="ＭＳ Ｐゴシック"/>
        <family val="3"/>
        <charset val="128"/>
        <scheme val="minor"/>
      </rPr>
      <t xml:space="preserve">
※国基準のとおりであれば空欄</t>
    </r>
    <rPh sb="0" eb="2">
      <t>ホジョ</t>
    </rPh>
    <rPh sb="2" eb="5">
      <t>ジョウゲンガク</t>
    </rPh>
    <rPh sb="13" eb="16">
      <t>サイイカ</t>
    </rPh>
    <phoneticPr fontId="76"/>
  </si>
  <si>
    <r>
      <t xml:space="preserve">補助上限額_独自基準
29歳以下
</t>
    </r>
    <r>
      <rPr>
        <sz val="11"/>
        <color rgb="FFFF0000"/>
        <rFont val="ＭＳ Ｐゴシック"/>
        <family val="3"/>
        <charset val="128"/>
        <scheme val="minor"/>
      </rPr>
      <t>※国基準のとおりであれば空欄</t>
    </r>
    <rPh sb="0" eb="2">
      <t>ホジョ</t>
    </rPh>
    <rPh sb="2" eb="4">
      <t>ジョウゲン</t>
    </rPh>
    <rPh sb="4" eb="5">
      <t>ガク</t>
    </rPh>
    <phoneticPr fontId="76"/>
  </si>
  <si>
    <t>その他独自要件</t>
    <rPh sb="2" eb="3">
      <t>タ</t>
    </rPh>
    <rPh sb="3" eb="5">
      <t>ドクジ</t>
    </rPh>
    <rPh sb="5" eb="7">
      <t>ヨウケン</t>
    </rPh>
    <phoneticPr fontId="76"/>
  </si>
  <si>
    <t>冒頭で入力済みの対象経費支出予定額→</t>
    <rPh sb="0" eb="2">
      <t>ボウトウ</t>
    </rPh>
    <rPh sb="3" eb="5">
      <t>ニュウリョク</t>
    </rPh>
    <rPh sb="5" eb="6">
      <t>ズ</t>
    </rPh>
    <phoneticPr fontId="52"/>
  </si>
  <si>
    <r>
      <t xml:space="preserve">実施期間（和暦）
</t>
    </r>
    <r>
      <rPr>
        <sz val="11"/>
        <color rgb="FFFF0000"/>
        <rFont val="ＭＳ Ｐゴシック"/>
        <family val="3"/>
        <charset val="128"/>
        <scheme val="minor"/>
      </rPr>
      <t xml:space="preserve">※始期については原則として
4/1とすること。
</t>
    </r>
    <r>
      <rPr>
        <sz val="9"/>
        <color rgb="FFFF0000"/>
        <rFont val="ＭＳ Ｐゴシック"/>
        <family val="3"/>
        <charset val="128"/>
        <scheme val="minor"/>
      </rPr>
      <t>なお、年度途中の変更決定を受けてから開始する場合は「交付決定日」とすること。</t>
    </r>
    <r>
      <rPr>
        <sz val="11"/>
        <color rgb="FFFF0000"/>
        <rFont val="ＭＳ Ｐゴシック"/>
        <family val="3"/>
        <charset val="128"/>
        <scheme val="minor"/>
      </rPr>
      <t xml:space="preserve">
※終期については原則として
3/31とすること。</t>
    </r>
    <rPh sb="0" eb="4">
      <t>ジッシキカン</t>
    </rPh>
    <rPh sb="5" eb="7">
      <t>ワレキ</t>
    </rPh>
    <rPh sb="10" eb="12">
      <t>シキ</t>
    </rPh>
    <rPh sb="17" eb="19">
      <t>ゲンソク</t>
    </rPh>
    <rPh sb="35" eb="37">
      <t>シュウキ</t>
    </rPh>
    <rPh sb="42" eb="44">
      <t>ゲンソク</t>
    </rPh>
    <rPh sb="51" eb="53">
      <t>カイシ</t>
    </rPh>
    <phoneticPr fontId="76"/>
  </si>
  <si>
    <t>Ｂ
寄付金その他の収入予定額（円）</t>
    <rPh sb="2" eb="5">
      <t>キフキン</t>
    </rPh>
    <rPh sb="7" eb="8">
      <t>タ</t>
    </rPh>
    <rPh sb="9" eb="11">
      <t>シュウニュウ</t>
    </rPh>
    <rPh sb="11" eb="13">
      <t>ヨテイ</t>
    </rPh>
    <rPh sb="13" eb="14">
      <t>ガク</t>
    </rPh>
    <rPh sb="15" eb="16">
      <t>エン</t>
    </rPh>
    <phoneticPr fontId="50"/>
  </si>
  <si>
    <t>寄付金その他の収入予定額（Ｂ）（円）</t>
    <rPh sb="0" eb="3">
      <t>キフキン</t>
    </rPh>
    <rPh sb="5" eb="6">
      <t>タ</t>
    </rPh>
    <rPh sb="7" eb="9">
      <t>シュウニュウ</t>
    </rPh>
    <rPh sb="9" eb="11">
      <t>ヨテイ</t>
    </rPh>
    <rPh sb="11" eb="12">
      <t>ガク</t>
    </rPh>
    <rPh sb="16" eb="17">
      <t>エン</t>
    </rPh>
    <phoneticPr fontId="52"/>
  </si>
  <si>
    <t>様式欄外</t>
    <rPh sb="0" eb="2">
      <t>ヨウシキ</t>
    </rPh>
    <rPh sb="2" eb="4">
      <t>ランガイ</t>
    </rPh>
    <phoneticPr fontId="52"/>
  </si>
  <si>
    <t>※結婚新生活支援事業を選択した場合に記入
（様式1-1の備考欄に自動転記）</t>
    <rPh sb="1" eb="3">
      <t>ケッコン</t>
    </rPh>
    <rPh sb="3" eb="10">
      <t>シンセイカツシエンジギョウ</t>
    </rPh>
    <rPh sb="11" eb="13">
      <t>センタク</t>
    </rPh>
    <rPh sb="15" eb="17">
      <t>バアイ</t>
    </rPh>
    <rPh sb="18" eb="20">
      <t>キニュウ</t>
    </rPh>
    <rPh sb="22" eb="24">
      <t>ヨウシキ</t>
    </rPh>
    <rPh sb="28" eb="30">
      <t>ビコウ</t>
    </rPh>
    <rPh sb="30" eb="31">
      <t>ラン</t>
    </rPh>
    <rPh sb="32" eb="34">
      <t>ジドウ</t>
    </rPh>
    <rPh sb="34" eb="36">
      <t>テンキ</t>
    </rPh>
    <phoneticPr fontId="52"/>
  </si>
  <si>
    <t>実施自治体</t>
    <rPh sb="0" eb="2">
      <t>ジッシ</t>
    </rPh>
    <rPh sb="2" eb="5">
      <t>ジチタイ</t>
    </rPh>
    <phoneticPr fontId="52"/>
  </si>
  <si>
    <t>個票番号</t>
    <phoneticPr fontId="52"/>
  </si>
  <si>
    <t>事業一覧</t>
    <rPh sb="0" eb="2">
      <t>ジギョウ</t>
    </rPh>
    <rPh sb="2" eb="4">
      <t>イチラン</t>
    </rPh>
    <phoneticPr fontId="52"/>
  </si>
  <si>
    <t>所要見込額（円）</t>
    <rPh sb="0" eb="2">
      <t>ショヨウ</t>
    </rPh>
    <rPh sb="2" eb="4">
      <t>ミコミ</t>
    </rPh>
    <rPh sb="4" eb="5">
      <t>ガク</t>
    </rPh>
    <rPh sb="6" eb="7">
      <t>エン</t>
    </rPh>
    <phoneticPr fontId="52"/>
  </si>
  <si>
    <t>新規世帯見込</t>
    <rPh sb="0" eb="2">
      <t>シンキ</t>
    </rPh>
    <rPh sb="2" eb="4">
      <t>セタイ</t>
    </rPh>
    <rPh sb="4" eb="6">
      <t>ミコミ</t>
    </rPh>
    <phoneticPr fontId="76"/>
  </si>
  <si>
    <t>継続補助世帯見込</t>
    <rPh sb="0" eb="2">
      <t>ケイゾク</t>
    </rPh>
    <rPh sb="2" eb="4">
      <t>ホジョ</t>
    </rPh>
    <rPh sb="4" eb="6">
      <t>セタイ</t>
    </rPh>
    <rPh sb="6" eb="8">
      <t>ミコミ</t>
    </rPh>
    <phoneticPr fontId="76"/>
  </si>
  <si>
    <t>寄付金その他の収入予定額</t>
    <rPh sb="0" eb="3">
      <t>キフキン</t>
    </rPh>
    <rPh sb="5" eb="6">
      <t>タ</t>
    </rPh>
    <rPh sb="7" eb="9">
      <t>シュウニュウ</t>
    </rPh>
    <rPh sb="9" eb="11">
      <t>ヨテイ</t>
    </rPh>
    <rPh sb="11" eb="12">
      <t>ガク</t>
    </rPh>
    <phoneticPr fontId="52"/>
  </si>
  <si>
    <t>対象経費支出予定額</t>
    <rPh sb="0" eb="2">
      <t>タイショウ</t>
    </rPh>
    <rPh sb="2" eb="4">
      <t>ケイヒ</t>
    </rPh>
    <rPh sb="4" eb="6">
      <t>シシュツ</t>
    </rPh>
    <rPh sb="6" eb="8">
      <t>ヨテイ</t>
    </rPh>
    <rPh sb="8" eb="9">
      <t>ガク</t>
    </rPh>
    <phoneticPr fontId="52"/>
  </si>
  <si>
    <t>29歳以下</t>
    <rPh sb="2" eb="3">
      <t>サイ</t>
    </rPh>
    <rPh sb="3" eb="5">
      <t>イカ</t>
    </rPh>
    <phoneticPr fontId="76"/>
  </si>
  <si>
    <t>その他</t>
    <rPh sb="2" eb="3">
      <t>タ</t>
    </rPh>
    <phoneticPr fontId="76"/>
  </si>
  <si>
    <t>世帯数</t>
    <rPh sb="0" eb="3">
      <t>セタイスウ</t>
    </rPh>
    <phoneticPr fontId="76"/>
  </si>
  <si>
    <t>対象経費支出予定額(円)</t>
    <rPh sb="0" eb="2">
      <t>タイショウ</t>
    </rPh>
    <rPh sb="2" eb="4">
      <t>ケイヒ</t>
    </rPh>
    <rPh sb="4" eb="6">
      <t>シシュツ</t>
    </rPh>
    <rPh sb="6" eb="8">
      <t>ヨテイ</t>
    </rPh>
    <rPh sb="8" eb="9">
      <t>ガク</t>
    </rPh>
    <rPh sb="10" eb="11">
      <t>エン</t>
    </rPh>
    <phoneticPr fontId="76"/>
  </si>
  <si>
    <t>自治体名</t>
    <phoneticPr fontId="52"/>
  </si>
  <si>
    <t>地域少子化対策重点推進交付金（令和７年度実施事業）実施計画総括表　（転記元）</t>
    <rPh sb="34" eb="36">
      <t>テンキ</t>
    </rPh>
    <rPh sb="36" eb="37">
      <t>モト</t>
    </rPh>
    <phoneticPr fontId="52"/>
  </si>
  <si>
    <t>対象経費
支出予定額
【自動表記】</t>
    <rPh sb="12" eb="14">
      <t>ジドウ</t>
    </rPh>
    <rPh sb="14" eb="16">
      <t>ヒョウキ</t>
    </rPh>
    <phoneticPr fontId="52"/>
  </si>
  <si>
    <t>対象外経費
支出予定額
【自動表記】</t>
    <rPh sb="13" eb="15">
      <t>ジドウ</t>
    </rPh>
    <rPh sb="15" eb="17">
      <t>ヒョウキ</t>
    </rPh>
    <phoneticPr fontId="52"/>
  </si>
  <si>
    <t>予算区分</t>
    <phoneticPr fontId="52"/>
  </si>
  <si>
    <t>補助率</t>
    <phoneticPr fontId="52"/>
  </si>
  <si>
    <t>世帯数(世帯数(29歳以下+その他))</t>
    <rPh sb="0" eb="3">
      <t>セタイスウ</t>
    </rPh>
    <rPh sb="4" eb="7">
      <t>セタイスウ</t>
    </rPh>
    <rPh sb="10" eb="11">
      <t>サイ</t>
    </rPh>
    <rPh sb="11" eb="13">
      <t>イカ</t>
    </rPh>
    <rPh sb="16" eb="17">
      <t>タ</t>
    </rPh>
    <phoneticPr fontId="76"/>
  </si>
  <si>
    <r>
      <t xml:space="preserve">個別入力シート
</t>
    </r>
    <r>
      <rPr>
        <b/>
        <sz val="12"/>
        <color rgb="FFFF0000"/>
        <rFont val="ＭＳ Ｐゴシック"/>
        <family val="3"/>
        <charset val="128"/>
        <scheme val="minor"/>
      </rPr>
      <t>【地域少子化対策重点推進事業
（新生活以外）】</t>
    </r>
    <rPh sb="9" eb="11">
      <t>チイキ</t>
    </rPh>
    <rPh sb="11" eb="14">
      <t>ショウシカ</t>
    </rPh>
    <rPh sb="14" eb="16">
      <t>タイサク</t>
    </rPh>
    <rPh sb="16" eb="18">
      <t>ジュウテン</t>
    </rPh>
    <rPh sb="18" eb="20">
      <t>スイシン</t>
    </rPh>
    <rPh sb="20" eb="22">
      <t>ジギョウ</t>
    </rPh>
    <rPh sb="24" eb="27">
      <t>シンセイカツ</t>
    </rPh>
    <rPh sb="27" eb="29">
      <t>イガイ</t>
    </rPh>
    <phoneticPr fontId="52"/>
  </si>
  <si>
    <r>
      <rPr>
        <b/>
        <sz val="16"/>
        <color rgb="FFFF0000"/>
        <rFont val="ＭＳ Ｐゴシック"/>
        <family val="3"/>
        <charset val="128"/>
        <scheme val="minor"/>
      </rPr>
      <t>【自治体における少子化対策の全体像】</t>
    </r>
    <r>
      <rPr>
        <b/>
        <sz val="11"/>
        <color rgb="FFFF0000"/>
        <rFont val="ＭＳ Ｐゴシック"/>
        <family val="3"/>
        <charset val="128"/>
        <scheme val="minor"/>
      </rPr>
      <t xml:space="preserve">
※全ての個別事業共通（地域少子化対策重点推進事業・結婚新生活支援事業いずれも共通）
※250字以内（2～3段落程度）で要約してください。
※改行する場合は「Alt + Enter キー」を活用すること。以下に続く全ての欄において同じ。</t>
    </r>
    <phoneticPr fontId="52"/>
  </si>
  <si>
    <t>自治体における少子化対策の全体像及びその中での本個別事業の位置付け</t>
    <rPh sb="24" eb="26">
      <t>コベツ</t>
    </rPh>
    <phoneticPr fontId="52"/>
  </si>
  <si>
    <r>
      <rPr>
        <sz val="9"/>
        <rFont val="ＭＳ Ｐゴシック"/>
        <family val="3"/>
        <charset val="128"/>
      </rPr>
      <t>参考指標</t>
    </r>
    <r>
      <rPr>
        <sz val="8"/>
        <rFont val="ＭＳ Ｐゴシック"/>
        <family val="3"/>
        <charset val="128"/>
      </rPr>
      <t xml:space="preserve">
</t>
    </r>
    <r>
      <rPr>
        <sz val="8"/>
        <color theme="1"/>
        <rFont val="ＭＳ Ｐゴシック"/>
        <family val="3"/>
        <charset val="128"/>
      </rPr>
      <t>※全事業共通</t>
    </r>
    <rPh sb="0" eb="2">
      <t>サンコウ</t>
    </rPh>
    <rPh sb="2" eb="4">
      <t>シヒョウ</t>
    </rPh>
    <phoneticPr fontId="52"/>
  </si>
  <si>
    <r>
      <rPr>
        <sz val="8"/>
        <rFont val="ＭＳ Ｐゴシック"/>
        <family val="3"/>
        <charset val="128"/>
      </rPr>
      <t>対象経費支出予定額（円）</t>
    </r>
    <r>
      <rPr>
        <sz val="6"/>
        <rFont val="ＭＳ Ｐゴシック"/>
        <family val="3"/>
        <charset val="128"/>
      </rPr>
      <t xml:space="preserve">
※補助率を乗じる前の額</t>
    </r>
    <rPh sb="0" eb="2">
      <t>タイショウ</t>
    </rPh>
    <rPh sb="2" eb="4">
      <t>ケイヒ</t>
    </rPh>
    <rPh sb="4" eb="6">
      <t>シシュツ</t>
    </rPh>
    <rPh sb="6" eb="8">
      <t>ヨテイ</t>
    </rPh>
    <rPh sb="8" eb="9">
      <t>ガク</t>
    </rPh>
    <rPh sb="10" eb="11">
      <t>エン</t>
    </rPh>
    <rPh sb="14" eb="17">
      <t>ホジョリツ</t>
    </rPh>
    <rPh sb="18" eb="19">
      <t>ジョウ</t>
    </rPh>
    <rPh sb="21" eb="22">
      <t>マエ</t>
    </rPh>
    <rPh sb="23" eb="24">
      <t>ガク</t>
    </rPh>
    <phoneticPr fontId="52"/>
  </si>
  <si>
    <t>目標値（時点）</t>
    <rPh sb="0" eb="2">
      <t>モクヒョウ</t>
    </rPh>
    <rPh sb="2" eb="3">
      <t>アタイ</t>
    </rPh>
    <rPh sb="4" eb="6">
      <t>ジテン</t>
    </rPh>
    <phoneticPr fontId="52"/>
  </si>
  <si>
    <t>現状値（時点）</t>
    <rPh sb="0" eb="2">
      <t>ゲンジョウ</t>
    </rPh>
    <rPh sb="2" eb="3">
      <t>チ</t>
    </rPh>
    <rPh sb="4" eb="6">
      <t>ジテン</t>
    </rPh>
    <phoneticPr fontId="52"/>
  </si>
  <si>
    <t>直近の実績値（時点）</t>
    <rPh sb="0" eb="2">
      <t>チョッキン</t>
    </rPh>
    <rPh sb="3" eb="5">
      <t>ジッセキ</t>
    </rPh>
    <rPh sb="5" eb="6">
      <t>アタイ</t>
    </rPh>
    <rPh sb="7" eb="9">
      <t>ジテン</t>
    </rPh>
    <phoneticPr fontId="52"/>
  </si>
  <si>
    <t>目標値（時点）</t>
    <rPh sb="0" eb="2">
      <t>モクヒョウ</t>
    </rPh>
    <rPh sb="2" eb="3">
      <t>アタイ</t>
    </rPh>
    <phoneticPr fontId="52"/>
  </si>
  <si>
    <t>現状値（時点）</t>
    <rPh sb="0" eb="2">
      <t>ゲンジョウ</t>
    </rPh>
    <rPh sb="2" eb="3">
      <t>チ</t>
    </rPh>
    <phoneticPr fontId="52"/>
  </si>
  <si>
    <r>
      <rPr>
        <sz val="9"/>
        <rFont val="ＭＳ Ｐゴシック"/>
        <family val="3"/>
        <charset val="128"/>
      </rPr>
      <t>少子化対策全体の重要業績評価指標(KPI)及び定量的成果目標</t>
    </r>
    <r>
      <rPr>
        <sz val="8"/>
        <rFont val="ＭＳ Ｐゴシック"/>
        <family val="3"/>
        <charset val="128"/>
      </rPr>
      <t xml:space="preserve">
</t>
    </r>
    <r>
      <rPr>
        <sz val="8"/>
        <color theme="1"/>
        <rFont val="ＭＳ Ｐゴシック"/>
        <family val="3"/>
        <charset val="128"/>
      </rPr>
      <t>※全事業共通</t>
    </r>
    <rPh sb="32" eb="37">
      <t>ゼンジギョウキョウツウ</t>
    </rPh>
    <phoneticPr fontId="52"/>
  </si>
  <si>
    <t>個別事業の重要業績評価指標(KPI)及び定量的成果目標</t>
    <rPh sb="0" eb="2">
      <t>コベツ</t>
    </rPh>
    <rPh sb="2" eb="4">
      <t>ジギョウ</t>
    </rPh>
    <rPh sb="5" eb="7">
      <t>ジュウヨウ</t>
    </rPh>
    <rPh sb="7" eb="9">
      <t>ギョウセキ</t>
    </rPh>
    <rPh sb="9" eb="11">
      <t>ヒョウカ</t>
    </rPh>
    <rPh sb="11" eb="13">
      <t>シヒョウ</t>
    </rPh>
    <rPh sb="18" eb="19">
      <t>オヨ</t>
    </rPh>
    <rPh sb="20" eb="23">
      <t>テイリョウテキ</t>
    </rPh>
    <rPh sb="23" eb="25">
      <t>セイカ</t>
    </rPh>
    <rPh sb="25" eb="27">
      <t>モクヒョウ</t>
    </rPh>
    <phoneticPr fontId="52"/>
  </si>
  <si>
    <t>目標値（時点）</t>
    <phoneticPr fontId="76"/>
  </si>
  <si>
    <t>現状値（時点）</t>
    <phoneticPr fontId="76"/>
  </si>
  <si>
    <t>直近の
実績値(時点)</t>
    <rPh sb="0" eb="2">
      <t>チョッキン</t>
    </rPh>
    <rPh sb="4" eb="7">
      <t>ジッセキチ</t>
    </rPh>
    <rPh sb="8" eb="10">
      <t>ジテン</t>
    </rPh>
    <phoneticPr fontId="76"/>
  </si>
  <si>
    <t>直近の
実績値（時点）</t>
    <rPh sb="0" eb="2">
      <t>チョッキン</t>
    </rPh>
    <rPh sb="4" eb="7">
      <t>ジッセキチ</t>
    </rPh>
    <rPh sb="8" eb="10">
      <t>ジテン</t>
    </rPh>
    <phoneticPr fontId="76"/>
  </si>
  <si>
    <r>
      <rPr>
        <b/>
        <u/>
        <sz val="11"/>
        <color rgb="FFFF0000"/>
        <rFont val="ＭＳ Ｐゴシック"/>
        <family val="3"/>
        <charset val="128"/>
        <scheme val="minor"/>
      </rPr>
      <t>（記載例）</t>
    </r>
    <r>
      <rPr>
        <sz val="11"/>
        <color theme="1"/>
        <rFont val="ＭＳ Ｐゴシック"/>
        <family val="3"/>
        <charset val="128"/>
        <scheme val="minor"/>
      </rPr>
      <t xml:space="preserve">
・チラシの印刷・配布（1,000枚）を行い、引越業者に配架を依頼する。</t>
    </r>
    <phoneticPr fontId="52"/>
  </si>
  <si>
    <r>
      <t>＜自治体における少子化対策の全体像＞※全事業共通</t>
    </r>
    <r>
      <rPr>
        <u/>
        <sz val="8"/>
        <color theme="1"/>
        <rFont val="ＭＳ Ｐゴシック"/>
        <family val="3"/>
        <charset val="128"/>
      </rPr>
      <t xml:space="preserve">
</t>
    </r>
    <r>
      <rPr>
        <sz val="8"/>
        <color theme="1"/>
        <rFont val="ＭＳ Ｐゴシック"/>
        <family val="3"/>
        <charset val="128"/>
      </rPr>
      <t xml:space="preserve">
</t>
    </r>
    <rPh sb="19" eb="24">
      <t>ゼンジギョウキョウツウ</t>
    </rPh>
    <phoneticPr fontId="52"/>
  </si>
  <si>
    <t>自治体における少子化対策の全体像</t>
    <rPh sb="0" eb="3">
      <t>ジチタイ</t>
    </rPh>
    <rPh sb="7" eb="9">
      <t>ショウシ</t>
    </rPh>
    <phoneticPr fontId="76"/>
  </si>
  <si>
    <r>
      <rPr>
        <b/>
        <u/>
        <sz val="11"/>
        <color rgb="FFFF0000"/>
        <rFont val="ＭＳ Ｐゴシック"/>
        <family val="3"/>
        <charset val="128"/>
        <scheme val="minor"/>
      </rPr>
      <t>（記載例）</t>
    </r>
    <r>
      <rPr>
        <sz val="11"/>
        <color theme="1"/>
        <rFont val="ＭＳ Ｐゴシック"/>
        <family val="2"/>
        <charset val="128"/>
        <scheme val="minor"/>
      </rPr>
      <t xml:space="preserve">
　過年度に引き続き、婚姻件数や婚姻率の低下に歯止めをかけるべく、出会いの場の創出を重点的に行うほか、主に若い世代に対してライフプランセミナーを重点的に行う。その際、EBPMを意識した事業を推進するため、実施後に事業対象者に丁寧にアンケート調査等を行い、次年度以降により効果的な取組を行えるように留意する。
　また、結婚新生活支援事業を実施し、経済的不安から結婚に踏み切れない層に対して補助を行う。
</t>
    </r>
    <r>
      <rPr>
        <b/>
        <u/>
        <sz val="11"/>
        <color rgb="FFFF0000"/>
        <rFont val="ＭＳ Ｐゴシック"/>
        <family val="3"/>
        <charset val="128"/>
        <scheme val="minor"/>
      </rPr>
      <t>（留意点）</t>
    </r>
    <r>
      <rPr>
        <b/>
        <sz val="11"/>
        <color rgb="FFFF0000"/>
        <rFont val="ＭＳ Ｐゴシック"/>
        <family val="3"/>
        <charset val="128"/>
        <scheme val="minor"/>
      </rPr>
      <t xml:space="preserve">
</t>
    </r>
    <r>
      <rPr>
        <sz val="11"/>
        <color theme="1"/>
        <rFont val="ＭＳ Ｐゴシック"/>
        <family val="3"/>
        <charset val="128"/>
        <scheme val="minor"/>
      </rPr>
      <t>・地域の実情及び課題を踏まえ、自治体が展開する少子化対策の全体像を記載</t>
    </r>
    <rPh sb="1" eb="3">
      <t>キサイ</t>
    </rPh>
    <rPh sb="3" eb="4">
      <t>レイ</t>
    </rPh>
    <rPh sb="207" eb="210">
      <t>リュウイテン</t>
    </rPh>
    <phoneticPr fontId="52"/>
  </si>
  <si>
    <r>
      <t xml:space="preserve">自治体における少子化対策の全体像
</t>
    </r>
    <r>
      <rPr>
        <sz val="11"/>
        <color rgb="FFFF0000"/>
        <rFont val="ＭＳ Ｐゴシック"/>
        <family val="3"/>
        <charset val="128"/>
        <scheme val="minor"/>
      </rPr>
      <t>※全ての個別事業共通（地域少子化対策重点推進事業・結婚新生活支援事業いずれも共通）
※250字以内（2～3段落程度）で要約してください。</t>
    </r>
    <rPh sb="70" eb="72">
      <t>ダンラク</t>
    </rPh>
    <rPh sb="76" eb="78">
      <t>ヨウヤク</t>
    </rPh>
    <phoneticPr fontId="76"/>
  </si>
  <si>
    <r>
      <t xml:space="preserve">自治体における少子化対策の全体像の中での本個別事業の位置付け
</t>
    </r>
    <r>
      <rPr>
        <sz val="11"/>
        <color rgb="FFFF0000"/>
        <rFont val="ＭＳ Ｐゴシック"/>
        <family val="3"/>
        <charset val="128"/>
        <scheme val="minor"/>
      </rPr>
      <t>※250字以内（2～3段落程度）で要約してください。</t>
    </r>
    <rPh sb="0" eb="3">
      <t>ジチタイ</t>
    </rPh>
    <rPh sb="7" eb="10">
      <t>ショウシカ</t>
    </rPh>
    <rPh sb="10" eb="12">
      <t>タイサク</t>
    </rPh>
    <rPh sb="13" eb="15">
      <t>ゼンタイ</t>
    </rPh>
    <rPh sb="15" eb="16">
      <t>ゾウ</t>
    </rPh>
    <rPh sb="17" eb="18">
      <t>ナカ</t>
    </rPh>
    <rPh sb="42" eb="44">
      <t>ダンラク</t>
    </rPh>
    <rPh sb="48" eb="50">
      <t>ヨウヤク</t>
    </rPh>
    <phoneticPr fontId="76"/>
  </si>
  <si>
    <t>対象外経費
支出予定額</t>
    <phoneticPr fontId="52"/>
  </si>
  <si>
    <t>総事業費
【自動表記】</t>
    <rPh sb="0" eb="4">
      <t>ソウジギョウヒ</t>
    </rPh>
    <rPh sb="6" eb="8">
      <t>ジドウ</t>
    </rPh>
    <rPh sb="8" eb="10">
      <t>ヒョウキ</t>
    </rPh>
    <phoneticPr fontId="52"/>
  </si>
  <si>
    <r>
      <rPr>
        <b/>
        <u/>
        <sz val="16"/>
        <color rgb="FFFF0000"/>
        <rFont val="ＭＳ Ｐゴシック"/>
        <family val="3"/>
        <charset val="128"/>
        <scheme val="minor"/>
      </rPr>
      <t>【共通の要件確認欄（※対象経費部分）】</t>
    </r>
    <r>
      <rPr>
        <b/>
        <sz val="16"/>
        <color rgb="FFFF0000"/>
        <rFont val="ＭＳ Ｐゴシック"/>
        <family val="3"/>
        <charset val="128"/>
        <scheme val="minor"/>
      </rPr>
      <t xml:space="preserve">
</t>
    </r>
    <r>
      <rPr>
        <b/>
        <sz val="11"/>
        <color rgb="FFFF0000"/>
        <rFont val="ＭＳ Ｐゴシック"/>
        <family val="3"/>
        <charset val="128"/>
        <scheme val="minor"/>
      </rPr>
      <t>※「ＯＫ」となっているか必ず確認</t>
    </r>
    <rPh sb="1" eb="3">
      <t>キョウツウ</t>
    </rPh>
    <rPh sb="4" eb="6">
      <t>ヨウケン</t>
    </rPh>
    <rPh sb="5" eb="6">
      <t>タイヨウ</t>
    </rPh>
    <rPh sb="6" eb="8">
      <t>カクニン</t>
    </rPh>
    <rPh sb="8" eb="9">
      <t>ラン</t>
    </rPh>
    <rPh sb="32" eb="33">
      <t>カナラ</t>
    </rPh>
    <rPh sb="34" eb="36">
      <t>カクニン</t>
    </rPh>
    <phoneticPr fontId="52"/>
  </si>
  <si>
    <r>
      <rPr>
        <b/>
        <sz val="16"/>
        <color rgb="FFFF0000"/>
        <rFont val="ＭＳ Ｐゴシック"/>
        <family val="3"/>
        <charset val="128"/>
        <scheme val="minor"/>
      </rPr>
      <t>【費用内訳】</t>
    </r>
    <r>
      <rPr>
        <b/>
        <sz val="22"/>
        <color rgb="FFFF0000"/>
        <rFont val="ＭＳ Ｐゴシック"/>
        <family val="3"/>
        <charset val="128"/>
        <scheme val="minor"/>
      </rPr>
      <t xml:space="preserve">
</t>
    </r>
    <r>
      <rPr>
        <b/>
        <sz val="14"/>
        <color rgb="FFFF0000"/>
        <rFont val="ＭＳ Ｐゴシック"/>
        <family val="3"/>
        <charset val="128"/>
        <scheme val="minor"/>
      </rPr>
      <t>※これらの欄は、次のいずれかを必ず「値で貼り付け」すること！
　・「積算内訳書」のAR列～BX列
　・「結婚支援センターの運営費内訳」のBC列～CI列</t>
    </r>
    <rPh sb="1" eb="3">
      <t>ヒヨウ</t>
    </rPh>
    <rPh sb="3" eb="5">
      <t>ウチワケ</t>
    </rPh>
    <rPh sb="15" eb="16">
      <t>ツギ</t>
    </rPh>
    <phoneticPr fontId="52"/>
  </si>
  <si>
    <r>
      <rPr>
        <b/>
        <u/>
        <sz val="11"/>
        <color rgb="FFFF0000"/>
        <rFont val="ＭＳ Ｐゴシック"/>
        <family val="3"/>
        <charset val="128"/>
        <scheme val="minor"/>
      </rPr>
      <t>（記載例）</t>
    </r>
    <r>
      <rPr>
        <sz val="11"/>
        <color theme="1"/>
        <rFont val="ＭＳ Ｐゴシック"/>
        <family val="2"/>
        <charset val="128"/>
        <scheme val="minor"/>
      </rPr>
      <t xml:space="preserve">
公的結婚支援による成婚者数</t>
    </r>
    <rPh sb="6" eb="8">
      <t>コウテキ</t>
    </rPh>
    <rPh sb="8" eb="10">
      <t>ケッコン</t>
    </rPh>
    <rPh sb="10" eb="12">
      <t>シエン</t>
    </rPh>
    <rPh sb="15" eb="17">
      <t>セイコン</t>
    </rPh>
    <rPh sb="17" eb="18">
      <t>シャ</t>
    </rPh>
    <rPh sb="18" eb="19">
      <t>スウ</t>
    </rPh>
    <phoneticPr fontId="52"/>
  </si>
  <si>
    <r>
      <rPr>
        <b/>
        <u/>
        <sz val="11"/>
        <color rgb="FFFF0000"/>
        <rFont val="ＭＳ Ｐゴシック"/>
        <family val="3"/>
        <charset val="128"/>
        <scheme val="minor"/>
      </rPr>
      <t>（記載例）</t>
    </r>
    <r>
      <rPr>
        <sz val="11"/>
        <color theme="1"/>
        <rFont val="ＭＳ Ｐゴシック"/>
        <family val="2"/>
        <charset val="128"/>
        <scheme val="minor"/>
      </rPr>
      <t xml:space="preserve">
婚活イベント・スキルアップセミナーの開催</t>
    </r>
    <phoneticPr fontId="52"/>
  </si>
  <si>
    <r>
      <rPr>
        <b/>
        <u/>
        <sz val="11"/>
        <color rgb="FFFF0000"/>
        <rFont val="ＭＳ Ｐゴシック"/>
        <family val="3"/>
        <charset val="128"/>
        <scheme val="minor"/>
      </rPr>
      <t>（記載例）</t>
    </r>
    <r>
      <rPr>
        <sz val="11"/>
        <color theme="1"/>
        <rFont val="ＭＳ Ｐゴシック"/>
        <family val="2"/>
        <charset val="128"/>
        <scheme val="minor"/>
      </rPr>
      <t xml:space="preserve">
セミナー・ワークショップの実施</t>
    </r>
    <phoneticPr fontId="52"/>
  </si>
  <si>
    <r>
      <rPr>
        <b/>
        <u/>
        <sz val="11"/>
        <color rgb="FFFF0000"/>
        <rFont val="ＭＳ Ｐゴシック"/>
        <family val="3"/>
        <charset val="128"/>
        <scheme val="minor"/>
      </rPr>
      <t>（記載例）</t>
    </r>
    <r>
      <rPr>
        <sz val="11"/>
        <color theme="1"/>
        <rFont val="ＭＳ Ｐゴシック"/>
        <family val="2"/>
        <charset val="128"/>
        <scheme val="minor"/>
      </rPr>
      <t xml:space="preserve">
ライフデザイン啓発サイトの開発</t>
    </r>
    <phoneticPr fontId="52"/>
  </si>
  <si>
    <r>
      <rPr>
        <b/>
        <u/>
        <sz val="11"/>
        <color rgb="FFFF0000"/>
        <rFont val="ＭＳ Ｐゴシック"/>
        <family val="3"/>
        <charset val="128"/>
        <scheme val="minor"/>
      </rPr>
      <t>（記載例１）結婚支援センターの運営する場合</t>
    </r>
    <r>
      <rPr>
        <sz val="11"/>
        <color theme="1"/>
        <rFont val="ＭＳ Ｐゴシック"/>
        <family val="3"/>
        <charset val="128"/>
        <scheme val="minor"/>
      </rPr>
      <t xml:space="preserve">
出会いの場の創出に大きな役割を果たす●県結婚支援センターの運営を行うもの。
</t>
    </r>
    <r>
      <rPr>
        <b/>
        <u/>
        <sz val="11"/>
        <color rgb="FFFF0000"/>
        <rFont val="ＭＳ Ｐゴシック"/>
        <family val="3"/>
        <charset val="128"/>
        <scheme val="minor"/>
      </rPr>
      <t xml:space="preserve">（記載例２）婚活イベントを開催する場合
</t>
    </r>
    <r>
      <rPr>
        <sz val="11"/>
        <color theme="1"/>
        <rFont val="ＭＳ Ｐゴシック"/>
        <family val="3"/>
        <charset val="128"/>
        <scheme val="minor"/>
      </rPr>
      <t>出会いの場を創出するため、（●●市と連携して）●●イベントを実施する。</t>
    </r>
    <rPh sb="6" eb="8">
      <t>ケッコン</t>
    </rPh>
    <rPh sb="8" eb="10">
      <t>シエン</t>
    </rPh>
    <rPh sb="15" eb="17">
      <t>ウンエイ</t>
    </rPh>
    <rPh sb="19" eb="21">
      <t>バアイ</t>
    </rPh>
    <rPh sb="67" eb="69">
      <t>コンカツ</t>
    </rPh>
    <rPh sb="74" eb="76">
      <t>カイサイ</t>
    </rPh>
    <rPh sb="78" eb="80">
      <t>バアイ</t>
    </rPh>
    <phoneticPr fontId="52"/>
  </si>
  <si>
    <r>
      <rPr>
        <b/>
        <u/>
        <sz val="11"/>
        <color rgb="FFFF0000"/>
        <rFont val="ＭＳ Ｐゴシック"/>
        <family val="3"/>
        <charset val="128"/>
        <scheme val="minor"/>
      </rPr>
      <t>（記載例）</t>
    </r>
    <r>
      <rPr>
        <sz val="11"/>
        <color theme="1"/>
        <rFont val="ＭＳ Ｐゴシック"/>
        <family val="3"/>
        <charset val="128"/>
        <scheme val="minor"/>
      </rPr>
      <t xml:space="preserve">
　結婚新生活支援事業を実施し、経済的不安から結婚に踏み切れない層に対して補助を行うもの。</t>
    </r>
    <rPh sb="1" eb="3">
      <t>キサイ</t>
    </rPh>
    <rPh sb="3" eb="4">
      <t>レイ</t>
    </rPh>
    <phoneticPr fontId="52"/>
  </si>
  <si>
    <r>
      <rPr>
        <b/>
        <u/>
        <sz val="11"/>
        <color rgb="FFFF0000"/>
        <rFont val="ＭＳ Ｐゴシック"/>
        <family val="3"/>
        <charset val="128"/>
        <scheme val="minor"/>
      </rPr>
      <t>（留意点）</t>
    </r>
    <r>
      <rPr>
        <sz val="11"/>
        <color theme="1"/>
        <rFont val="ＭＳ Ｐゴシック"/>
        <family val="2"/>
        <charset val="128"/>
        <scheme val="minor"/>
      </rPr>
      <t xml:space="preserve">
特段の記載が必要であると実施自治体が判断した要件（例　左記のほか国基準を超えて自治体単費で対応する必要がある要件など）のみとし、必ずしも全て列挙する必要はないものとする。</t>
    </r>
    <rPh sb="1" eb="4">
      <t>リュウイテン</t>
    </rPh>
    <rPh sb="6" eb="8">
      <t>トクダン</t>
    </rPh>
    <rPh sb="9" eb="11">
      <t>キサイ</t>
    </rPh>
    <rPh sb="12" eb="14">
      <t>ヒツヨウ</t>
    </rPh>
    <rPh sb="18" eb="20">
      <t>ジッシ</t>
    </rPh>
    <rPh sb="20" eb="23">
      <t>ジチタイ</t>
    </rPh>
    <rPh sb="24" eb="26">
      <t>ハンダン</t>
    </rPh>
    <rPh sb="28" eb="30">
      <t>ヨウケン</t>
    </rPh>
    <rPh sb="33" eb="35">
      <t>サキ</t>
    </rPh>
    <rPh sb="70" eb="71">
      <t>カナラ</t>
    </rPh>
    <rPh sb="74" eb="75">
      <t>スベ</t>
    </rPh>
    <rPh sb="76" eb="78">
      <t>レッキョ</t>
    </rPh>
    <rPh sb="80" eb="82">
      <t>ヒツヨウ</t>
    </rPh>
    <phoneticPr fontId="52"/>
  </si>
  <si>
    <r>
      <rPr>
        <b/>
        <u/>
        <sz val="11"/>
        <color rgb="FFFF0000"/>
        <rFont val="ＭＳ Ｐゴシック"/>
        <family val="3"/>
        <charset val="128"/>
        <scheme val="minor"/>
      </rPr>
      <t>（留意点）</t>
    </r>
    <r>
      <rPr>
        <sz val="11"/>
        <color theme="1"/>
        <rFont val="ＭＳ Ｐゴシック"/>
        <family val="3"/>
        <charset val="128"/>
        <scheme val="minor"/>
      </rPr>
      <t xml:space="preserve">
要綱等に規定がある場合（実施年度に継続補助見込みがない場合も含む）は「有」を選択すること。</t>
    </r>
    <rPh sb="18" eb="20">
      <t>ジッシ</t>
    </rPh>
    <rPh sb="44" eb="46">
      <t>センタク</t>
    </rPh>
    <phoneticPr fontId="52"/>
  </si>
  <si>
    <t>自治体の区分
【リスト選択】</t>
    <rPh sb="0" eb="3">
      <t>ジチタイ</t>
    </rPh>
    <rPh sb="4" eb="6">
      <t>クブン</t>
    </rPh>
    <rPh sb="11" eb="13">
      <t>センタク</t>
    </rPh>
    <phoneticPr fontId="52"/>
  </si>
  <si>
    <t>（都道府県分）※不使用</t>
    <rPh sb="1" eb="5">
      <t>トドウフケン</t>
    </rPh>
    <rPh sb="5" eb="6">
      <t>ブン</t>
    </rPh>
    <rPh sb="8" eb="11">
      <t>フシヨウ</t>
    </rPh>
    <phoneticPr fontId="52"/>
  </si>
  <si>
    <t>（市町村分）※不使用</t>
    <rPh sb="1" eb="4">
      <t>シチョウソン</t>
    </rPh>
    <rPh sb="4" eb="5">
      <t>ブン</t>
    </rPh>
    <rPh sb="7" eb="10">
      <t>フシヨウ</t>
    </rPh>
    <phoneticPr fontId="52"/>
  </si>
  <si>
    <r>
      <t xml:space="preserve">【予算時期調査】
</t>
    </r>
    <r>
      <rPr>
        <b/>
        <sz val="11"/>
        <color rgb="FFFF0000"/>
        <rFont val="ＭＳ Ｐゴシック"/>
        <family val="3"/>
        <charset val="128"/>
        <scheme val="minor"/>
      </rPr>
      <t>※市町村事業を実施する場合、実施主体の市町村において予算が措置されていることに加え、都道府県においても対応する予算が措置されていることが必要です。</t>
    </r>
    <phoneticPr fontId="52"/>
  </si>
  <si>
    <t xml:space="preserve">【全事業記入】 </t>
    <phoneticPr fontId="52"/>
  </si>
  <si>
    <t>実施自治体の
予算議決(予定)日</t>
    <phoneticPr fontId="52"/>
  </si>
  <si>
    <t>年度途中の交付決定を
希望する場合のみ記載</t>
    <rPh sb="0" eb="2">
      <t>ネンド</t>
    </rPh>
    <rPh sb="2" eb="4">
      <t>トチュウ</t>
    </rPh>
    <rPh sb="13" eb="15">
      <t>バアイ</t>
    </rPh>
    <rPh sb="17" eb="19">
      <t>キサイ</t>
    </rPh>
    <phoneticPr fontId="52"/>
  </si>
  <si>
    <t>備考</t>
    <phoneticPr fontId="52"/>
  </si>
  <si>
    <t>国からの交付決定希望日</t>
    <phoneticPr fontId="52"/>
  </si>
  <si>
    <t>自治体コード</t>
    <rPh sb="0" eb="3">
      <t>ジチタイ</t>
    </rPh>
    <phoneticPr fontId="52"/>
  </si>
  <si>
    <t>1_1_1 結婚支援センターに関する取組</t>
    <rPh sb="15" eb="16">
      <t>カン</t>
    </rPh>
    <rPh sb="18" eb="20">
      <t>トリクミ</t>
    </rPh>
    <phoneticPr fontId="16"/>
  </si>
  <si>
    <t>1_1_2 結婚支援ボランティア等に関する取組</t>
    <rPh sb="16" eb="17">
      <t>トウ</t>
    </rPh>
    <rPh sb="18" eb="19">
      <t>カン</t>
    </rPh>
    <rPh sb="21" eb="23">
      <t>トリクミ</t>
    </rPh>
    <phoneticPr fontId="16"/>
  </si>
  <si>
    <t>1_1_3 出会いの機会・場の提供に関する取組</t>
    <rPh sb="15" eb="17">
      <t>テイキョウ</t>
    </rPh>
    <rPh sb="18" eb="19">
      <t>カン</t>
    </rPh>
    <rPh sb="21" eb="23">
      <t>トリクミ</t>
    </rPh>
    <phoneticPr fontId="16"/>
  </si>
  <si>
    <t>1_1_4 その他、ライフデザイン・結婚支援重点推進事業</t>
    <rPh sb="18" eb="22">
      <t>ケッコンシエン</t>
    </rPh>
    <rPh sb="22" eb="24">
      <t>ジュウテン</t>
    </rPh>
    <rPh sb="24" eb="26">
      <t>スイシン</t>
    </rPh>
    <rPh sb="26" eb="28">
      <t>ジギョウ</t>
    </rPh>
    <phoneticPr fontId="16"/>
  </si>
  <si>
    <t>1_2_1 自治体間連携を伴うライフデザイン・結婚支援重点推進</t>
    <rPh sb="27" eb="31">
      <t>ジュウテンスイシン</t>
    </rPh>
    <phoneticPr fontId="15"/>
  </si>
  <si>
    <t>2_1 結婚支援コンシェルジュ事業</t>
    <rPh sb="15" eb="17">
      <t>ジギョウ</t>
    </rPh>
    <phoneticPr fontId="33"/>
  </si>
  <si>
    <t>3_1 その他、結婚、妊娠・出産、子育てに温かい社会づくり・気運醸成事業</t>
  </si>
  <si>
    <t>3_2_1 自治体間連携を伴う結婚、妊娠・出産、子育てに温かい社会づくり・気運醸成</t>
    <rPh sb="15" eb="17">
      <t>ケッコン</t>
    </rPh>
    <rPh sb="18" eb="20">
      <t>ニンシン</t>
    </rPh>
    <rPh sb="21" eb="23">
      <t>シュッサン</t>
    </rPh>
    <rPh sb="24" eb="26">
      <t>コソダ</t>
    </rPh>
    <rPh sb="28" eb="29">
      <t>アタタ</t>
    </rPh>
    <rPh sb="31" eb="33">
      <t>シャカイ</t>
    </rPh>
    <rPh sb="37" eb="39">
      <t>キウン</t>
    </rPh>
    <rPh sb="39" eb="41">
      <t>ジョウセイ</t>
    </rPh>
    <phoneticPr fontId="16"/>
  </si>
  <si>
    <t>3_2_2 地域全体で結婚・子育てを応援する気運醸成</t>
  </si>
  <si>
    <t>3_2_3 育児休業取得と家事・育児分担の促進</t>
  </si>
  <si>
    <t>4_1 結婚新生活支援事業（一般コース）</t>
  </si>
  <si>
    <t>4_2 結婚新生活支援事業（都道府県主導型市町村連携コース）</t>
  </si>
  <si>
    <t>結婚_妊娠・出産_子育てに温かい社会づくり・気運醸成事業</t>
  </si>
  <si>
    <t>結婚_妊娠・出産_子育てに温かい社会づくり・気運醸成事業</t>
    <phoneticPr fontId="52"/>
  </si>
  <si>
    <t>※メニューに係るリスト（プルダウン）については、選択内容によって分岐して表示されるように設定されているため、左から順番に選択すること。
※これらの欄は、「4_総括表への転記シート」に自動転記</t>
    <rPh sb="6" eb="7">
      <t>カカ</t>
    </rPh>
    <rPh sb="54" eb="55">
      <t>ヒダリ</t>
    </rPh>
    <rPh sb="57" eb="59">
      <t>ジュンバン</t>
    </rPh>
    <rPh sb="73" eb="74">
      <t>ラン</t>
    </rPh>
    <phoneticPr fontId="52"/>
  </si>
  <si>
    <r>
      <t xml:space="preserve">【令和７年度_申請見込】
</t>
    </r>
    <r>
      <rPr>
        <b/>
        <sz val="12"/>
        <color rgb="FFFF0000"/>
        <rFont val="ＭＳ Ｐゴシック"/>
        <family val="3"/>
        <charset val="128"/>
        <scheme val="minor"/>
      </rPr>
      <t>①新規世帯見込については、継続補助分（D）を除いた本年度の見込世帯数（A・B・C）を記載
②継続補助世帯見込については、継続補助規定の有無、前年度補助上限額未満の支給見込世帯数（D）及び対象経費支出予定額（G）を記載
③A・B・D・Gの値については、「4_総括表への転記シート」に自動転記</t>
    </r>
    <rPh sb="1" eb="3">
      <t>レイワ</t>
    </rPh>
    <rPh sb="4" eb="6">
      <t>ネンド</t>
    </rPh>
    <rPh sb="63" eb="65">
      <t>セタイ</t>
    </rPh>
    <rPh sb="131" eb="132">
      <t>アタイ</t>
    </rPh>
    <phoneticPr fontId="52"/>
  </si>
  <si>
    <r>
      <t xml:space="preserve">Ａ
総事業費（円）
</t>
    </r>
    <r>
      <rPr>
        <sz val="11"/>
        <color rgb="FFFF0000"/>
        <rFont val="ＭＳ Ｐゴシック"/>
        <family val="3"/>
        <charset val="128"/>
        <scheme val="minor"/>
      </rPr>
      <t>※自治体単費分を
含むこと。</t>
    </r>
    <r>
      <rPr>
        <sz val="11"/>
        <color theme="1"/>
        <rFont val="ＭＳ Ｐゴシック"/>
        <family val="2"/>
        <charset val="128"/>
        <scheme val="minor"/>
      </rPr>
      <t xml:space="preserve">
</t>
    </r>
    <r>
      <rPr>
        <sz val="11"/>
        <color rgb="FFFF0000"/>
        <rFont val="ＭＳ Ｐゴシック"/>
        <family val="3"/>
        <charset val="128"/>
        <scheme val="minor"/>
      </rPr>
      <t>※必ずA≧Cとすること。</t>
    </r>
    <rPh sb="2" eb="6">
      <t>ソウジギョウヒ</t>
    </rPh>
    <rPh sb="7" eb="8">
      <t>エン</t>
    </rPh>
    <rPh sb="11" eb="14">
      <t>ジチタイ</t>
    </rPh>
    <rPh sb="14" eb="16">
      <t>タンピ</t>
    </rPh>
    <rPh sb="16" eb="17">
      <t>ブン</t>
    </rPh>
    <rPh sb="19" eb="20">
      <t>フク</t>
    </rPh>
    <phoneticPr fontId="50"/>
  </si>
  <si>
    <r>
      <t xml:space="preserve">Ｃ
対象経費支出予定額（円）
</t>
    </r>
    <r>
      <rPr>
        <u/>
        <sz val="11"/>
        <color rgb="FFFF0000"/>
        <rFont val="ＭＳ Ｐゴシック"/>
        <family val="3"/>
        <charset val="128"/>
        <scheme val="minor"/>
      </rPr>
      <t>※国補助率を乗じる前の額</t>
    </r>
    <r>
      <rPr>
        <sz val="11"/>
        <color theme="1"/>
        <rFont val="ＭＳ Ｐゴシック"/>
        <family val="2"/>
        <charset val="128"/>
        <scheme val="minor"/>
      </rPr>
      <t xml:space="preserve">
</t>
    </r>
    <r>
      <rPr>
        <sz val="11"/>
        <color rgb="FFFF0000"/>
        <rFont val="ＭＳ Ｐゴシック"/>
        <family val="3"/>
        <charset val="128"/>
        <scheme val="minor"/>
      </rPr>
      <t>※必ずA≧Cとすること。</t>
    </r>
    <rPh sb="2" eb="4">
      <t>タイショウ</t>
    </rPh>
    <rPh sb="4" eb="6">
      <t>ケイヒ</t>
    </rPh>
    <rPh sb="6" eb="8">
      <t>シシュツ</t>
    </rPh>
    <rPh sb="8" eb="10">
      <t>ヨテイ</t>
    </rPh>
    <rPh sb="10" eb="11">
      <t>ガク</t>
    </rPh>
    <rPh sb="12" eb="13">
      <t>エン</t>
    </rPh>
    <phoneticPr fontId="50"/>
  </si>
  <si>
    <r>
      <rPr>
        <b/>
        <u/>
        <sz val="11"/>
        <color rgb="FFFF0000"/>
        <rFont val="ＭＳ Ｐゴシック"/>
        <family val="3"/>
        <charset val="128"/>
        <scheme val="minor"/>
      </rPr>
      <t>（留意点）</t>
    </r>
    <r>
      <rPr>
        <sz val="11"/>
        <color theme="1"/>
        <rFont val="ＭＳ Ｐゴシック"/>
        <family val="2"/>
        <charset val="128"/>
        <scheme val="minor"/>
      </rPr>
      <t xml:space="preserve">
・原則として補正予算を選択</t>
    </r>
    <rPh sb="7" eb="9">
      <t>ゲンソク</t>
    </rPh>
    <rPh sb="12" eb="14">
      <t>ホセイ</t>
    </rPh>
    <rPh sb="14" eb="16">
      <t>ヨサン</t>
    </rPh>
    <rPh sb="17" eb="19">
      <t>センタク</t>
    </rPh>
    <phoneticPr fontId="52"/>
  </si>
  <si>
    <r>
      <rPr>
        <b/>
        <u/>
        <sz val="11"/>
        <color rgb="FFFF0000"/>
        <rFont val="ＭＳ Ｐゴシック"/>
        <family val="3"/>
        <charset val="128"/>
        <scheme val="minor"/>
      </rPr>
      <t>（自治体独自基準にて単価を引き下げて積算する場合の記載例）</t>
    </r>
    <r>
      <rPr>
        <sz val="11"/>
        <color theme="1"/>
        <rFont val="ＭＳ Ｐゴシック"/>
        <family val="2"/>
        <charset val="128"/>
        <scheme val="minor"/>
      </rPr>
      <t xml:space="preserve">
・（29歳以下）   3世帯×300,000円＝900,000円
・（その他）       2世帯×150,000円＝300,000円
・（継続補助）　  　　　　　　  　　　　 　   150,000円
　　　　　　　　  　　　　　　 　　  　   　計1,350,000円</t>
    </r>
    <rPh sb="1" eb="4">
      <t>ジチタイ</t>
    </rPh>
    <rPh sb="4" eb="6">
      <t>ドクジ</t>
    </rPh>
    <rPh sb="6" eb="8">
      <t>キジュン</t>
    </rPh>
    <rPh sb="10" eb="12">
      <t>タンカ</t>
    </rPh>
    <rPh sb="13" eb="14">
      <t>ヒ</t>
    </rPh>
    <rPh sb="15" eb="16">
      <t>サ</t>
    </rPh>
    <rPh sb="18" eb="20">
      <t>セキサン</t>
    </rPh>
    <rPh sb="22" eb="24">
      <t>バアイ</t>
    </rPh>
    <rPh sb="25" eb="27">
      <t>キサイ</t>
    </rPh>
    <rPh sb="27" eb="28">
      <t>レイ</t>
    </rPh>
    <phoneticPr fontId="52"/>
  </si>
  <si>
    <t>有</t>
    <rPh sb="0" eb="1">
      <t>アリ</t>
    </rPh>
    <phoneticPr fontId="52"/>
  </si>
  <si>
    <t>無</t>
    <rPh sb="0" eb="1">
      <t>ナシ</t>
    </rPh>
    <phoneticPr fontId="52"/>
  </si>
  <si>
    <r>
      <rPr>
        <b/>
        <u/>
        <sz val="11"/>
        <color rgb="FFFF0000"/>
        <rFont val="ＭＳ Ｐゴシック"/>
        <family val="3"/>
        <charset val="128"/>
        <scheme val="minor"/>
      </rPr>
      <t>（記載例）</t>
    </r>
    <r>
      <rPr>
        <sz val="11"/>
        <color theme="1"/>
        <rFont val="ＭＳ Ｐゴシック"/>
        <family val="3"/>
        <charset val="128"/>
        <scheme val="minor"/>
      </rPr>
      <t xml:space="preserve">
夫婦ともに婚姻日における年齢が40歳以下の世帯
※要件緩和分は自治体単費にて実施
</t>
    </r>
    <r>
      <rPr>
        <b/>
        <u/>
        <sz val="11"/>
        <color rgb="FF0000FF"/>
        <rFont val="ＭＳ Ｐゴシック"/>
        <family val="3"/>
        <charset val="128"/>
        <scheme val="minor"/>
      </rPr>
      <t>【国基準】</t>
    </r>
    <r>
      <rPr>
        <sz val="11"/>
        <color theme="1"/>
        <rFont val="ＭＳ Ｐゴシック"/>
        <family val="3"/>
        <charset val="128"/>
        <scheme val="minor"/>
      </rPr>
      <t xml:space="preserve">
夫婦ともに婚姻日における年齢が39歳以下の世帯</t>
    </r>
    <phoneticPr fontId="52"/>
  </si>
  <si>
    <r>
      <t>※左記のＨ(上限額の合計)を（「対象経費支出予定額」として）使用しない場合の金額積算根拠</t>
    </r>
    <r>
      <rPr>
        <sz val="11"/>
        <color rgb="FFFF0000"/>
        <rFont val="ＭＳ Ｐゴシック"/>
        <family val="3"/>
        <charset val="128"/>
        <scheme val="minor"/>
      </rPr>
      <t xml:space="preserve">
</t>
    </r>
    <r>
      <rPr>
        <sz val="10"/>
        <color rgb="FFFF0000"/>
        <rFont val="ＭＳ Ｐゴシック"/>
        <family val="3"/>
        <charset val="128"/>
        <scheme val="minor"/>
      </rPr>
      <t>※Ｈ＞「対象経費支出予定額（国補助率を乗じる前の額）」となる場合のみ簡潔に記載
※Ｈ＝「対象経費支出予定額（国補助率を乗じる前の額）」となる場合は空欄のままとしてください。</t>
    </r>
    <rPh sb="16" eb="18">
      <t>タイショウ</t>
    </rPh>
    <rPh sb="18" eb="20">
      <t>ケイヒ</t>
    </rPh>
    <rPh sb="20" eb="22">
      <t>シシュツ</t>
    </rPh>
    <rPh sb="22" eb="24">
      <t>ヨテイ</t>
    </rPh>
    <rPh sb="24" eb="25">
      <t>ガク</t>
    </rPh>
    <rPh sb="38" eb="40">
      <t>キンガク</t>
    </rPh>
    <rPh sb="40" eb="42">
      <t>セキサン</t>
    </rPh>
    <rPh sb="42" eb="44">
      <t>コンキョ</t>
    </rPh>
    <rPh sb="75" eb="77">
      <t>バアイ</t>
    </rPh>
    <rPh sb="79" eb="81">
      <t>カンケツ</t>
    </rPh>
    <rPh sb="82" eb="84">
      <t>キサイ</t>
    </rPh>
    <rPh sb="118" eb="120">
      <t>クウラン</t>
    </rPh>
    <phoneticPr fontId="76"/>
  </si>
  <si>
    <t>3_2_4 子育てと仕事の両立と多様な働き方の促進</t>
    <phoneticPr fontId="52"/>
  </si>
  <si>
    <t>3_2_5 ICT活用、官民連携等による結婚支援等の更なる推進のための調査研究</t>
    <phoneticPr fontId="52"/>
  </si>
  <si>
    <t>実施要領別記１第２の１（２）アに規定する事業内容となっているか。</t>
    <rPh sb="0" eb="4">
      <t>ジッシヨウリョウ</t>
    </rPh>
    <rPh sb="4" eb="6">
      <t>ベッキ</t>
    </rPh>
    <rPh sb="7" eb="8">
      <t>ダイ</t>
    </rPh>
    <rPh sb="16" eb="18">
      <t>キテイ</t>
    </rPh>
    <rPh sb="20" eb="24">
      <t>ジギョウナイヨウ</t>
    </rPh>
    <phoneticPr fontId="10"/>
  </si>
  <si>
    <t>複数の自治体により構成されるライフデザイン・結婚支援その他の少子化対策に関して地域が抱える課題を解決する場（協議会等）を設けているか。</t>
    <rPh sb="0" eb="2">
      <t>フクスウ</t>
    </rPh>
    <rPh sb="52" eb="53">
      <t>バ</t>
    </rPh>
    <rPh sb="60" eb="61">
      <t>モウ</t>
    </rPh>
    <phoneticPr fontId="10"/>
  </si>
  <si>
    <t>協議会等を構成する自治体による「実質的な協働」(費用、役務の分担)が認められるものであるか。</t>
    <rPh sb="0" eb="4">
      <t>キョウギカイトウ</t>
    </rPh>
    <rPh sb="5" eb="7">
      <t>コウセイ</t>
    </rPh>
    <rPh sb="34" eb="35">
      <t>ミト</t>
    </rPh>
    <phoneticPr fontId="10"/>
  </si>
  <si>
    <t>実施要領別記１第２の１（２）イに規定する事業内容となっているか。</t>
    <rPh sb="0" eb="4">
      <t>ジッシヨウリョウ</t>
    </rPh>
    <rPh sb="4" eb="6">
      <t>ベッキ</t>
    </rPh>
    <rPh sb="7" eb="8">
      <t>ダイ</t>
    </rPh>
    <rPh sb="16" eb="18">
      <t>キテイ</t>
    </rPh>
    <rPh sb="20" eb="24">
      <t>ジギョウナイヨウ</t>
    </rPh>
    <phoneticPr fontId="10"/>
  </si>
  <si>
    <t>実施要領別記１第２の１（２）ウに規定する事業内容となっているか。</t>
    <rPh sb="0" eb="4">
      <t>ジッシヨウリョウ</t>
    </rPh>
    <rPh sb="4" eb="6">
      <t>ベッキ</t>
    </rPh>
    <rPh sb="7" eb="8">
      <t>ダイ</t>
    </rPh>
    <rPh sb="16" eb="18">
      <t>キテイ</t>
    </rPh>
    <rPh sb="20" eb="24">
      <t>ジギョウナイヨウ</t>
    </rPh>
    <phoneticPr fontId="10"/>
  </si>
  <si>
    <t>連携する結婚支援事業者について、利用者の安全が十分に確保されていることを確認しているか。</t>
    <rPh sb="0" eb="2">
      <t>レンケイ</t>
    </rPh>
    <rPh sb="16" eb="19">
      <t>リヨウシャ</t>
    </rPh>
    <rPh sb="20" eb="22">
      <t>アンゼン</t>
    </rPh>
    <rPh sb="23" eb="25">
      <t>ジュウブン</t>
    </rPh>
    <rPh sb="26" eb="28">
      <t>カクホ</t>
    </rPh>
    <rPh sb="36" eb="38">
      <t>カクニン</t>
    </rPh>
    <phoneticPr fontId="10"/>
  </si>
  <si>
    <t>実施要領別記１第２の１（２）エに規定する事業内容となっているか。</t>
    <rPh sb="0" eb="4">
      <t>ジッシヨウリョウ</t>
    </rPh>
    <rPh sb="4" eb="6">
      <t>ベッキ</t>
    </rPh>
    <rPh sb="7" eb="8">
      <t>ダイ</t>
    </rPh>
    <rPh sb="16" eb="18">
      <t>キテイ</t>
    </rPh>
    <rPh sb="20" eb="24">
      <t>ジギョウナイヨウ</t>
    </rPh>
    <phoneticPr fontId="10"/>
  </si>
  <si>
    <t>実施要領別記１第２の１（２）オに規定する事業内容となっているか。</t>
    <rPh sb="0" eb="4">
      <t>ジッシヨウリョウ</t>
    </rPh>
    <rPh sb="4" eb="6">
      <t>ベッキ</t>
    </rPh>
    <rPh sb="7" eb="8">
      <t>ダイ</t>
    </rPh>
    <rPh sb="16" eb="18">
      <t>キテイ</t>
    </rPh>
    <rPh sb="20" eb="24">
      <t>ジギョウナイヨウ</t>
    </rPh>
    <phoneticPr fontId="10"/>
  </si>
  <si>
    <t>実施要領別記１第２の２に規定する事業内容となっているか。</t>
    <rPh sb="0" eb="4">
      <t>ジッシヨウリョウ</t>
    </rPh>
    <rPh sb="4" eb="6">
      <t>ベッキ</t>
    </rPh>
    <rPh sb="7" eb="8">
      <t>ダイ</t>
    </rPh>
    <rPh sb="12" eb="14">
      <t>キテイ</t>
    </rPh>
    <rPh sb="16" eb="20">
      <t>ジギョウナイヨウ</t>
    </rPh>
    <phoneticPr fontId="10"/>
  </si>
  <si>
    <t>実施要領別記１第２の３（２）アに規定する事業内容となっているか。</t>
    <rPh sb="0" eb="4">
      <t>ジッシヨウリョウ</t>
    </rPh>
    <rPh sb="4" eb="6">
      <t>ベッキ</t>
    </rPh>
    <rPh sb="7" eb="8">
      <t>ダイ</t>
    </rPh>
    <rPh sb="16" eb="18">
      <t>キテイ</t>
    </rPh>
    <rPh sb="20" eb="24">
      <t>ジギョウナイヨウ</t>
    </rPh>
    <phoneticPr fontId="10"/>
  </si>
  <si>
    <t>実施要領別記１第２の３（２）イに規定する事業内容となっているか。</t>
    <rPh sb="0" eb="4">
      <t>ジッシヨウリョウ</t>
    </rPh>
    <rPh sb="4" eb="6">
      <t>ベッキ</t>
    </rPh>
    <rPh sb="7" eb="8">
      <t>ダイ</t>
    </rPh>
    <rPh sb="16" eb="18">
      <t>キテイ</t>
    </rPh>
    <rPh sb="20" eb="24">
      <t>ジギョウナイヨウ</t>
    </rPh>
    <phoneticPr fontId="10"/>
  </si>
  <si>
    <t>実施要領別記１第２の３（２）ウに規定する事業内容となっているか。</t>
    <rPh sb="0" eb="4">
      <t>ジッシヨウリョウ</t>
    </rPh>
    <rPh sb="4" eb="6">
      <t>ベッキ</t>
    </rPh>
    <rPh sb="7" eb="8">
      <t>ダイ</t>
    </rPh>
    <rPh sb="15" eb="17">
      <t>キテイ</t>
    </rPh>
    <rPh sb="19" eb="23">
      <t>ジギョウナイヨウ</t>
    </rPh>
    <phoneticPr fontId="10"/>
  </si>
  <si>
    <t>実施要領別記１第２の３（２）エに規定する事業内容となっているか。</t>
    <rPh sb="0" eb="4">
      <t>ジッシヨウリョウ</t>
    </rPh>
    <rPh sb="4" eb="6">
      <t>ベッキ</t>
    </rPh>
    <rPh sb="7" eb="8">
      <t>ダイ</t>
    </rPh>
    <rPh sb="16" eb="18">
      <t>キテイ</t>
    </rPh>
    <rPh sb="20" eb="24">
      <t>ジギョウナイヨウ</t>
    </rPh>
    <phoneticPr fontId="10"/>
  </si>
  <si>
    <t>実施要領別記１第２の３（２）オに規定する事業内容となっているか。</t>
    <rPh sb="0" eb="4">
      <t>ジッシヨウリョウ</t>
    </rPh>
    <rPh sb="4" eb="6">
      <t>ベッキ</t>
    </rPh>
    <rPh sb="7" eb="8">
      <t>ダイ</t>
    </rPh>
    <rPh sb="16" eb="18">
      <t>キテイ</t>
    </rPh>
    <rPh sb="20" eb="24">
      <t>ジギョウナイヨウ</t>
    </rPh>
    <phoneticPr fontId="10"/>
  </si>
  <si>
    <t>＜人件費＞
職員の人件費（次に掲げるものを除く。）が含まれていないか。
・事業に伴う会計年度任用職員のもの
・結婚支援センターのもの
・令和６年度に３年ルールの１年目・２年目が適用されていた事業のもの
【リスト選択】</t>
    <rPh sb="1" eb="4">
      <t>ジンケンヒ</t>
    </rPh>
    <rPh sb="13" eb="14">
      <t>ツギ</t>
    </rPh>
    <rPh sb="15" eb="16">
      <t>カカ</t>
    </rPh>
    <rPh sb="21" eb="22">
      <t>ノゾ</t>
    </rPh>
    <rPh sb="26" eb="27">
      <t>フク</t>
    </rPh>
    <rPh sb="55" eb="59">
      <t>ケッコンシエン</t>
    </rPh>
    <phoneticPr fontId="10"/>
  </si>
  <si>
    <t>＜備品購入＞
備品購入に要する経費（次に掲げるものを除く。）が含まれていないか。
・真に必要と認められるものであり、リース・レンタル等、購入によらない方法がないもの
【リスト選択】</t>
    <rPh sb="1" eb="3">
      <t>ビヒン</t>
    </rPh>
    <rPh sb="3" eb="5">
      <t>コウニュウ</t>
    </rPh>
    <rPh sb="12" eb="13">
      <t>ヨウ</t>
    </rPh>
    <rPh sb="15" eb="17">
      <t>ケイヒ</t>
    </rPh>
    <rPh sb="18" eb="19">
      <t>ツギ</t>
    </rPh>
    <rPh sb="20" eb="21">
      <t>カカ</t>
    </rPh>
    <rPh sb="26" eb="27">
      <t>ノゾ</t>
    </rPh>
    <rPh sb="31" eb="32">
      <t>フク</t>
    </rPh>
    <rPh sb="42" eb="43">
      <t>シン</t>
    </rPh>
    <rPh sb="44" eb="46">
      <t>ヒツヨウ</t>
    </rPh>
    <rPh sb="47" eb="48">
      <t>ミト</t>
    </rPh>
    <rPh sb="66" eb="67">
      <t>トウ</t>
    </rPh>
    <rPh sb="68" eb="70">
      <t>コウニュウ</t>
    </rPh>
    <rPh sb="75" eb="77">
      <t>ホウホウ</t>
    </rPh>
    <rPh sb="88" eb="90">
      <t>センタク</t>
    </rPh>
    <phoneticPr fontId="10"/>
  </si>
  <si>
    <t>＜施設整備＞
施設整備に要する経費が含まれていないか。
【リスト選択】</t>
    <rPh sb="1" eb="3">
      <t>シセツ</t>
    </rPh>
    <rPh sb="3" eb="5">
      <t>セイビ</t>
    </rPh>
    <rPh sb="18" eb="19">
      <t>フク</t>
    </rPh>
    <phoneticPr fontId="10"/>
  </si>
  <si>
    <t>＜個人給付①＞
個人への金銭給付などによる個人の負担を直接的に軽減する事業に要する経費（次に掲げるものを除く。）が含まれていないか。
・結婚支援センター及び結婚支援事業者の登録優待費用
【リスト選択】</t>
    <rPh sb="38" eb="39">
      <t>ヨウ</t>
    </rPh>
    <rPh sb="44" eb="45">
      <t>ツギ</t>
    </rPh>
    <rPh sb="46" eb="47">
      <t>カカ</t>
    </rPh>
    <rPh sb="52" eb="53">
      <t>ノゾ</t>
    </rPh>
    <rPh sb="57" eb="58">
      <t>フク</t>
    </rPh>
    <phoneticPr fontId="10"/>
  </si>
  <si>
    <t>＜個人給付②＞
結婚支援センター及び結婚支援事業者の登録優待費用が含まれていないか。
【リスト選択】</t>
    <rPh sb="33" eb="34">
      <t>フク</t>
    </rPh>
    <phoneticPr fontId="10"/>
  </si>
  <si>
    <t>＜他の国庫負担金等＞
他の国庫負担金、補助金又は交付金の交付の対象となる事業に要する経費が含まれていないか。
【リスト選択】</t>
    <rPh sb="3" eb="5">
      <t>コッコ</t>
    </rPh>
    <rPh sb="5" eb="8">
      <t>フタンキン</t>
    </rPh>
    <rPh sb="45" eb="46">
      <t>フク</t>
    </rPh>
    <phoneticPr fontId="10"/>
  </si>
  <si>
    <t>共通要件⑥</t>
    <phoneticPr fontId="52"/>
  </si>
  <si>
    <t>(共通要件_個人給付②)</t>
    <rPh sb="1" eb="3">
      <t>キョウツウ</t>
    </rPh>
    <rPh sb="3" eb="5">
      <t>ヨウケン</t>
    </rPh>
    <rPh sb="6" eb="8">
      <t>コジン</t>
    </rPh>
    <rPh sb="8" eb="10">
      <t>キュウフ</t>
    </rPh>
    <phoneticPr fontId="52"/>
  </si>
  <si>
    <t>【事業流用の有無】</t>
    <rPh sb="1" eb="3">
      <t>ジギョウ</t>
    </rPh>
    <rPh sb="3" eb="5">
      <t>リュウヨウ</t>
    </rPh>
    <rPh sb="6" eb="8">
      <t>ウム</t>
    </rPh>
    <phoneticPr fontId="52"/>
  </si>
  <si>
    <t>含まれている（留意点等の要件ア〜エを満たしている）</t>
    <rPh sb="0" eb="1">
      <t>フク</t>
    </rPh>
    <rPh sb="7" eb="10">
      <t>リュウイテン</t>
    </rPh>
    <rPh sb="10" eb="11">
      <t>トウ</t>
    </rPh>
    <rPh sb="12" eb="14">
      <t>ヨウケン</t>
    </rPh>
    <rPh sb="18" eb="19">
      <t>ミ</t>
    </rPh>
    <phoneticPr fontId="52"/>
  </si>
  <si>
    <t>含まれている（留意点等の要件ア〜エを満たしていない）</t>
    <rPh sb="0" eb="1">
      <t>フク</t>
    </rPh>
    <rPh sb="7" eb="10">
      <t>リュウイテン</t>
    </rPh>
    <rPh sb="10" eb="11">
      <t>トウ</t>
    </rPh>
    <rPh sb="12" eb="14">
      <t>ヨウケン</t>
    </rPh>
    <rPh sb="18" eb="19">
      <t>ミ</t>
    </rPh>
    <phoneticPr fontId="52"/>
  </si>
  <si>
    <t>ライフデザイン・結婚支援重点推進事業重点メニュー</t>
  </si>
  <si>
    <t>結婚支援コンシェルジュ事業結婚支援コンシェルジュ事業</t>
  </si>
  <si>
    <t>ライフデザイン・結婚支援重点推進事業一般メニュー</t>
  </si>
  <si>
    <t>結婚_妊娠・出産_子育てに温かい社会づくり・気運醸成事業重点メニュー</t>
  </si>
  <si>
    <t>結婚新生活支援事業都道府県主導型市町村連携コース</t>
  </si>
  <si>
    <t>結婚_妊娠・出産_子育てに温かい社会づくり・気運醸成事業一般メニュー</t>
  </si>
  <si>
    <t>結婚新生活支援事業一般コース</t>
    <rPh sb="9" eb="11">
      <t>イッパン</t>
    </rPh>
    <phoneticPr fontId="7"/>
  </si>
  <si>
    <t xml:space="preserve"> </t>
    <phoneticPr fontId="52"/>
  </si>
  <si>
    <r>
      <rPr>
        <b/>
        <u/>
        <sz val="11"/>
        <color rgb="FFFF0000"/>
        <rFont val="ＭＳ Ｐゴシック"/>
        <family val="3"/>
        <charset val="128"/>
        <scheme val="minor"/>
      </rPr>
      <t>（記載例）</t>
    </r>
    <r>
      <rPr>
        <sz val="11"/>
        <color theme="1"/>
        <rFont val="ＭＳ Ｐゴシック"/>
        <family val="2"/>
        <charset val="128"/>
        <scheme val="minor"/>
      </rPr>
      <t xml:space="preserve">
令和7年4月1日</t>
    </r>
    <rPh sb="6" eb="8">
      <t>レイワ</t>
    </rPh>
    <rPh sb="9" eb="10">
      <t>ネン</t>
    </rPh>
    <rPh sb="11" eb="12">
      <t>ガツ</t>
    </rPh>
    <rPh sb="13" eb="14">
      <t>ニチ</t>
    </rPh>
    <phoneticPr fontId="52"/>
  </si>
  <si>
    <t>対象経費
支出予定額
【自動表記】</t>
  </si>
  <si>
    <t>対象経費
支出予定額
【自動表記】</t>
    <phoneticPr fontId="52"/>
  </si>
  <si>
    <t>対象外経費
支出予定額</t>
  </si>
  <si>
    <r>
      <rPr>
        <b/>
        <u/>
        <sz val="11"/>
        <color rgb="FFFF0000"/>
        <rFont val="ＭＳ Ｐゴシック"/>
        <family val="3"/>
        <charset val="128"/>
        <scheme val="minor"/>
      </rPr>
      <t>（留意点）</t>
    </r>
    <r>
      <rPr>
        <sz val="11"/>
        <color theme="1"/>
        <rFont val="ＭＳ Ｐゴシック"/>
        <family val="2"/>
        <charset val="128"/>
        <scheme val="minor"/>
      </rPr>
      <t xml:space="preserve">
市町村事業について、政令指定都市以外（中核市、特別区等）は「市町村」を選択</t>
    </r>
    <rPh sb="1" eb="4">
      <t>リュウイテン</t>
    </rPh>
    <rPh sb="6" eb="9">
      <t>シチョウソン</t>
    </rPh>
    <rPh sb="9" eb="11">
      <t>ジギョウ</t>
    </rPh>
    <rPh sb="16" eb="18">
      <t>セイレイ</t>
    </rPh>
    <rPh sb="18" eb="20">
      <t>シテイ</t>
    </rPh>
    <rPh sb="20" eb="22">
      <t>トシ</t>
    </rPh>
    <rPh sb="22" eb="24">
      <t>イガイ</t>
    </rPh>
    <rPh sb="25" eb="28">
      <t>チュウカクシ</t>
    </rPh>
    <rPh sb="29" eb="32">
      <t>トクベツク</t>
    </rPh>
    <rPh sb="32" eb="33">
      <t>トウ</t>
    </rPh>
    <rPh sb="36" eb="39">
      <t>シチョウソン</t>
    </rPh>
    <rPh sb="41" eb="43">
      <t>センタク</t>
    </rPh>
    <phoneticPr fontId="52"/>
  </si>
  <si>
    <t>100（R5年度）
or
数値がない場合は「---」</t>
    <rPh sb="6" eb="8">
      <t>ネンド</t>
    </rPh>
    <rPh sb="13" eb="15">
      <t>スウチ</t>
    </rPh>
    <rPh sb="18" eb="20">
      <t>バアイ</t>
    </rPh>
    <phoneticPr fontId="52"/>
  </si>
  <si>
    <t>1.5（R5年）
or
数値がない場合は「---」</t>
    <rPh sb="6" eb="7">
      <t>ネン</t>
    </rPh>
    <phoneticPr fontId="52"/>
  </si>
  <si>
    <t>50（R6年度見込）
or
50（R5年度）
or
数値がない場合は「---」</t>
    <rPh sb="5" eb="6">
      <t>ネン</t>
    </rPh>
    <rPh sb="6" eb="7">
      <t>ド</t>
    </rPh>
    <rPh sb="7" eb="9">
      <t>ミコ</t>
    </rPh>
    <phoneticPr fontId="52"/>
  </si>
  <si>
    <t>50（R6年度見込）
or
50（R5年度実績）
or
数値がない場合は「---」</t>
    <rPh sb="5" eb="6">
      <t>ネン</t>
    </rPh>
    <rPh sb="6" eb="7">
      <t>ド</t>
    </rPh>
    <rPh sb="7" eb="9">
      <t>ミコミ</t>
    </rPh>
    <rPh sb="21" eb="23">
      <t>ジッセキ</t>
    </rPh>
    <phoneticPr fontId="52"/>
  </si>
  <si>
    <r>
      <rPr>
        <b/>
        <u/>
        <sz val="16"/>
        <color rgb="FFFF0000"/>
        <rFont val="ＭＳ Ｐゴシック"/>
        <family val="3"/>
        <charset val="128"/>
        <scheme val="minor"/>
      </rPr>
      <t>【個別事業における個別ＫＰＩ</t>
    </r>
    <r>
      <rPr>
        <b/>
        <u/>
        <sz val="11"/>
        <color rgb="FFFF0000"/>
        <rFont val="ＭＳ Ｐゴシック"/>
        <family val="3"/>
        <charset val="128"/>
        <scheme val="minor"/>
      </rPr>
      <t>（アウトカム）</t>
    </r>
    <r>
      <rPr>
        <b/>
        <u/>
        <sz val="16"/>
        <color rgb="FFFF0000"/>
        <rFont val="ＭＳ Ｐゴシック"/>
        <family val="3"/>
        <charset val="128"/>
        <scheme val="minor"/>
      </rPr>
      <t>】</t>
    </r>
    <r>
      <rPr>
        <b/>
        <sz val="12"/>
        <color rgb="FFFF0000"/>
        <rFont val="ＭＳ Ｐゴシック"/>
        <family val="3"/>
        <charset val="128"/>
        <scheme val="minor"/>
      </rPr>
      <t xml:space="preserve">
※項目名①～③は、個別事業の性質を踏まえ、事業対象者から当該項目のアンケートをとることができる場合は必須（該当しない場合は「---」と入力）
※項目名④以下に主な項目を</t>
    </r>
    <r>
      <rPr>
        <b/>
        <u/>
        <sz val="12"/>
        <color rgb="FFFF0000"/>
        <rFont val="ＭＳ Ｐゴシック"/>
        <family val="3"/>
        <charset val="128"/>
        <scheme val="minor"/>
      </rPr>
      <t>最大５つまで</t>
    </r>
    <r>
      <rPr>
        <b/>
        <sz val="12"/>
        <color rgb="FFFF0000"/>
        <rFont val="ＭＳ Ｐゴシック"/>
        <family val="3"/>
        <charset val="128"/>
        <scheme val="minor"/>
      </rPr>
      <t>記載
※申請手順に定めるKPI設定例を参照の上、設定すること。（◎の指標は必ず設定）
※目標値は事業実施年度末時点のものを設定すること。</t>
    </r>
    <rPh sb="1" eb="3">
      <t>コベツ</t>
    </rPh>
    <rPh sb="3" eb="5">
      <t>ジギョウ</t>
    </rPh>
    <rPh sb="9" eb="11">
      <t>コベツ</t>
    </rPh>
    <rPh sb="24" eb="26">
      <t>コウモク</t>
    </rPh>
    <rPh sb="26" eb="27">
      <t>メイ</t>
    </rPh>
    <rPh sb="135" eb="137">
      <t>コウモク</t>
    </rPh>
    <rPh sb="137" eb="138">
      <t>メイ</t>
    </rPh>
    <rPh sb="139" eb="141">
      <t>イカ</t>
    </rPh>
    <rPh sb="147" eb="149">
      <t>サイダイ</t>
    </rPh>
    <phoneticPr fontId="52"/>
  </si>
  <si>
    <r>
      <rPr>
        <b/>
        <u/>
        <sz val="11"/>
        <color rgb="FFFF0000"/>
        <rFont val="ＭＳ Ｐゴシック"/>
        <family val="3"/>
        <charset val="128"/>
        <scheme val="minor"/>
      </rPr>
      <t>（留意点）</t>
    </r>
    <r>
      <rPr>
        <sz val="11"/>
        <color theme="1"/>
        <rFont val="ＭＳ Ｐゴシック"/>
        <family val="2"/>
        <charset val="128"/>
        <scheme val="minor"/>
      </rPr>
      <t xml:space="preserve">
・別途配布する「留意点等」を参照すること。</t>
    </r>
    <rPh sb="1" eb="4">
      <t>リュウイテン</t>
    </rPh>
    <rPh sb="7" eb="9">
      <t>ベット</t>
    </rPh>
    <rPh sb="9" eb="11">
      <t>ハイフ</t>
    </rPh>
    <rPh sb="14" eb="17">
      <t>リュウイテン</t>
    </rPh>
    <rPh sb="17" eb="18">
      <t>トウ</t>
    </rPh>
    <rPh sb="20" eb="22">
      <t>サンショウ</t>
    </rPh>
    <phoneticPr fontId="52"/>
  </si>
  <si>
    <r>
      <rPr>
        <b/>
        <u/>
        <sz val="11"/>
        <color rgb="FFFF0000"/>
        <rFont val="ＭＳ Ｐゴシック"/>
        <family val="3"/>
        <charset val="128"/>
        <scheme val="minor"/>
      </rPr>
      <t>（記載例）</t>
    </r>
    <r>
      <rPr>
        <sz val="11"/>
        <color theme="1"/>
        <rFont val="ＭＳ Ｐゴシック"/>
        <family val="2"/>
        <charset val="128"/>
        <scheme val="minor"/>
      </rPr>
      <t xml:space="preserve">
2025/3/31</t>
    </r>
    <phoneticPr fontId="52"/>
  </si>
  <si>
    <t>国からの
交付決定希望日
※7月～3月中旬(10日～20日)を目安とすること。</t>
    <phoneticPr fontId="52"/>
  </si>
  <si>
    <t>国からの交付決定希望日
※7月～3月中旬(10日～20日)を目安とすること。</t>
    <phoneticPr fontId="52"/>
  </si>
  <si>
    <r>
      <rPr>
        <b/>
        <u/>
        <sz val="11"/>
        <color rgb="FFFF0000"/>
        <rFont val="ＭＳ Ｐゴシック"/>
        <family val="3"/>
        <charset val="128"/>
        <scheme val="minor"/>
      </rPr>
      <t>（記載例）</t>
    </r>
    <r>
      <rPr>
        <sz val="11"/>
        <color theme="1"/>
        <rFont val="ＭＳ Ｐゴシック"/>
        <family val="2"/>
        <charset val="128"/>
        <scheme val="minor"/>
      </rPr>
      <t xml:space="preserve">
2025/7/10</t>
    </r>
    <phoneticPr fontId="52"/>
  </si>
  <si>
    <t>「Ｈ 上限額」と「対象経費支出予定額」との
大小チェック結果⇒</t>
    <phoneticPr fontId="52"/>
  </si>
  <si>
    <t>福岡県</t>
    <rPh sb="0" eb="3">
      <t>フクオカケン</t>
    </rPh>
    <phoneticPr fontId="52"/>
  </si>
  <si>
    <t>豊前市</t>
    <rPh sb="0" eb="3">
      <t>ブゼンシ</t>
    </rPh>
    <phoneticPr fontId="52"/>
  </si>
  <si>
    <t>市町村</t>
    <rPh sb="0" eb="1">
      <t>シ</t>
    </rPh>
    <rPh sb="1" eb="3">
      <t>チョウソン</t>
    </rPh>
    <phoneticPr fontId="52"/>
  </si>
  <si>
    <t>総務部総合政策課企画広報係</t>
    <rPh sb="0" eb="2">
      <t>ソウム</t>
    </rPh>
    <rPh sb="2" eb="3">
      <t>ブ</t>
    </rPh>
    <rPh sb="3" eb="5">
      <t>ソウゴウ</t>
    </rPh>
    <rPh sb="5" eb="7">
      <t>セイサク</t>
    </rPh>
    <rPh sb="7" eb="8">
      <t>カ</t>
    </rPh>
    <rPh sb="8" eb="10">
      <t>キカク</t>
    </rPh>
    <rPh sb="10" eb="12">
      <t>コウホウ</t>
    </rPh>
    <rPh sb="12" eb="13">
      <t>カカリ</t>
    </rPh>
    <phoneticPr fontId="52"/>
  </si>
  <si>
    <t>1.51(H30～R4年)</t>
    <phoneticPr fontId="52"/>
  </si>
  <si>
    <t>　本市では、20歳代から30歳代前半の出生率が高く、合計特殊出生率は1.51（H30-R4）と全国、福岡県の平均を上回って推移しているものの、人口を将来にわたって維持するために必要な数値には届いていない。
　出会いの場を創出するべく、福岡県出会い応援事業を活用したり、若年層の新婚世帯の経済的不安を取り除くべく、賃貸家賃補助や定住につなげるため、住宅のリフォーム費用の助成制度を設けているところであり、この取組は継続していく。</t>
    <rPh sb="104" eb="106">
      <t>デア</t>
    </rPh>
    <rPh sb="108" eb="109">
      <t>バ</t>
    </rPh>
    <rPh sb="110" eb="112">
      <t>ソウシュツ</t>
    </rPh>
    <rPh sb="117" eb="120">
      <t>フクオカケン</t>
    </rPh>
    <rPh sb="120" eb="122">
      <t>デア</t>
    </rPh>
    <rPh sb="123" eb="125">
      <t>オウエン</t>
    </rPh>
    <rPh sb="125" eb="127">
      <t>ジギョウ</t>
    </rPh>
    <rPh sb="128" eb="130">
      <t>カツヨウ</t>
    </rPh>
    <rPh sb="134" eb="136">
      <t>ジャクネン</t>
    </rPh>
    <rPh sb="136" eb="137">
      <t>ソウ</t>
    </rPh>
    <rPh sb="138" eb="140">
      <t>シンコン</t>
    </rPh>
    <rPh sb="140" eb="142">
      <t>セタイ</t>
    </rPh>
    <rPh sb="143" eb="146">
      <t>ケイザイテキ</t>
    </rPh>
    <rPh sb="146" eb="148">
      <t>フアン</t>
    </rPh>
    <rPh sb="149" eb="150">
      <t>ト</t>
    </rPh>
    <rPh sb="151" eb="152">
      <t>ノゾ</t>
    </rPh>
    <rPh sb="156" eb="158">
      <t>チンタイ</t>
    </rPh>
    <rPh sb="158" eb="160">
      <t>ヤチン</t>
    </rPh>
    <rPh sb="160" eb="162">
      <t>ホジョ</t>
    </rPh>
    <rPh sb="163" eb="165">
      <t>テイジュウ</t>
    </rPh>
    <rPh sb="173" eb="175">
      <t>ジュウタク</t>
    </rPh>
    <rPh sb="181" eb="183">
      <t>ヒヨウ</t>
    </rPh>
    <rPh sb="184" eb="186">
      <t>ジョセイ</t>
    </rPh>
    <rPh sb="186" eb="188">
      <t>セイド</t>
    </rPh>
    <rPh sb="189" eb="190">
      <t>モウ</t>
    </rPh>
    <rPh sb="203" eb="205">
      <t>トリクミ</t>
    </rPh>
    <rPh sb="206" eb="208">
      <t>ケイゾク</t>
    </rPh>
    <phoneticPr fontId="52"/>
  </si>
  <si>
    <t>41
（R5.1～R5.12）</t>
    <phoneticPr fontId="52"/>
  </si>
  <si>
    <t>令和7年4月1日</t>
    <rPh sb="0" eb="2">
      <t>レイワ</t>
    </rPh>
    <rPh sb="3" eb="4">
      <t>ネン</t>
    </rPh>
    <rPh sb="5" eb="6">
      <t>ガツ</t>
    </rPh>
    <rPh sb="7" eb="8">
      <t>ニチ</t>
    </rPh>
    <phoneticPr fontId="52"/>
  </si>
  <si>
    <t>継続</t>
    <rPh sb="0" eb="2">
      <t>ケイゾク</t>
    </rPh>
    <phoneticPr fontId="52"/>
  </si>
  <si>
    <t>豊前市結婚新生活支援助成事業</t>
    <rPh sb="0" eb="3">
      <t>ブゼンシ</t>
    </rPh>
    <rPh sb="3" eb="5">
      <t>ケッコン</t>
    </rPh>
    <rPh sb="5" eb="8">
      <t>シンセイカツ</t>
    </rPh>
    <rPh sb="8" eb="10">
      <t>シエン</t>
    </rPh>
    <rPh sb="10" eb="12">
      <t>ジョセイ</t>
    </rPh>
    <rPh sb="12" eb="14">
      <t>ジギョウ</t>
    </rPh>
    <phoneticPr fontId="52"/>
  </si>
  <si>
    <t>結婚新生活支援事業を実施し、経済的不安から結婚に踏み切れない層に対して補助を行うもの。</t>
    <phoneticPr fontId="52"/>
  </si>
  <si>
    <t>令和8年3月31日</t>
    <rPh sb="0" eb="2">
      <t>レイワ</t>
    </rPh>
    <rPh sb="3" eb="4">
      <t>ネン</t>
    </rPh>
    <rPh sb="5" eb="6">
      <t>ガツ</t>
    </rPh>
    <rPh sb="8" eb="9">
      <t>ニチ</t>
    </rPh>
    <phoneticPr fontId="52"/>
  </si>
  <si>
    <t>○</t>
    <phoneticPr fontId="52"/>
  </si>
  <si>
    <t>有</t>
    <rPh sb="0" eb="1">
      <t>アリ</t>
    </rPh>
    <phoneticPr fontId="52"/>
  </si>
  <si>
    <t>申請見込み件数については、直近の申請実績及び令和7年度の予算要求に基づいて算出。</t>
    <rPh sb="0" eb="2">
      <t>シンセイ</t>
    </rPh>
    <rPh sb="2" eb="4">
      <t>ミコ</t>
    </rPh>
    <rPh sb="5" eb="7">
      <t>ケンスウ</t>
    </rPh>
    <rPh sb="13" eb="15">
      <t>チョッキン</t>
    </rPh>
    <rPh sb="16" eb="18">
      <t>シンセイ</t>
    </rPh>
    <rPh sb="18" eb="20">
      <t>ジッセキ</t>
    </rPh>
    <rPh sb="20" eb="21">
      <t>オヨ</t>
    </rPh>
    <rPh sb="22" eb="24">
      <t>レイワ</t>
    </rPh>
    <rPh sb="25" eb="26">
      <t>ネン</t>
    </rPh>
    <rPh sb="26" eb="27">
      <t>ド</t>
    </rPh>
    <rPh sb="28" eb="30">
      <t>ヨサン</t>
    </rPh>
    <rPh sb="30" eb="32">
      <t>ヨウキュウ</t>
    </rPh>
    <rPh sb="33" eb="34">
      <t>モト</t>
    </rPh>
    <rPh sb="37" eb="39">
      <t>サンシュツ</t>
    </rPh>
    <phoneticPr fontId="52"/>
  </si>
  <si>
    <t>-</t>
    <phoneticPr fontId="52"/>
  </si>
  <si>
    <t>・福岡県が運営するメールマガジン（登録者数：約10,000人）や県HPで広報を行う。
・福岡県が設置する結婚新生活支援事業拡大方策協議会において、本事業の効果や課題・検証等を行い、次年度以降の事業に反映させていく。また、都道府県主導方型市町村連携コースの実施要件として、県が本交付金を活用して取り組む２事業については、実施計画に基づいた連携・協力を行う。</t>
    <phoneticPr fontId="52"/>
  </si>
  <si>
    <t>・家賃補助のみ　120,000円×5件＝600,000円
・（29歳以下）   1世帯×600,000円＝600,000円
・（39歳以下）   2世帯×300,000円＝600,000円
　　　　　　　　 　　　　 　　  　   　計1,800,000円</t>
    <rPh sb="27" eb="28">
      <t>エン</t>
    </rPh>
    <rPh sb="66" eb="69">
      <t>サイイカ</t>
    </rPh>
    <phoneticPr fontId="52"/>
  </si>
  <si>
    <t>70（令和7年度）</t>
    <rPh sb="3" eb="5">
      <t>レイワ</t>
    </rPh>
    <rPh sb="6" eb="7">
      <t>ネン</t>
    </rPh>
    <rPh sb="7" eb="8">
      <t>ド</t>
    </rPh>
    <phoneticPr fontId="52"/>
  </si>
  <si>
    <t>60（令和7年度）</t>
    <rPh sb="3" eb="5">
      <t>レイワ</t>
    </rPh>
    <rPh sb="6" eb="7">
      <t>ネン</t>
    </rPh>
    <rPh sb="7" eb="8">
      <t>ド</t>
    </rPh>
    <phoneticPr fontId="52"/>
  </si>
  <si>
    <t>100（令和7年度）</t>
    <rPh sb="4" eb="6">
      <t>レイワ</t>
    </rPh>
    <rPh sb="7" eb="8">
      <t>ネン</t>
    </rPh>
    <rPh sb="8" eb="9">
      <t>ド</t>
    </rPh>
    <phoneticPr fontId="52"/>
  </si>
  <si>
    <t>空き家バンク活用率</t>
    <rPh sb="0" eb="1">
      <t>ア</t>
    </rPh>
    <rPh sb="2" eb="3">
      <t>ヤ</t>
    </rPh>
    <rPh sb="6" eb="8">
      <t>カツヨウ</t>
    </rPh>
    <rPh sb="8" eb="9">
      <t>リツ</t>
    </rPh>
    <phoneticPr fontId="52"/>
  </si>
  <si>
    <t>％</t>
    <phoneticPr fontId="52"/>
  </si>
  <si>
    <t>40.0％（令和9年度）</t>
    <rPh sb="6" eb="8">
      <t>レイワ</t>
    </rPh>
    <rPh sb="9" eb="10">
      <t>ネン</t>
    </rPh>
    <rPh sb="10" eb="11">
      <t>ド</t>
    </rPh>
    <phoneticPr fontId="52"/>
  </si>
  <si>
    <t>31.0％（令和3年度）</t>
    <rPh sb="6" eb="8">
      <t>レイワ</t>
    </rPh>
    <rPh sb="9" eb="10">
      <t>ネン</t>
    </rPh>
    <rPh sb="10" eb="11">
      <t>ド</t>
    </rPh>
    <phoneticPr fontId="52"/>
  </si>
  <si>
    <t>1.7（令和5年）</t>
    <rPh sb="4" eb="6">
      <t>レイワ</t>
    </rPh>
    <rPh sb="7" eb="8">
      <t>ネン</t>
    </rPh>
    <phoneticPr fontId="52"/>
  </si>
  <si>
    <t>R7当</t>
  </si>
  <si>
    <t>都道府県主導型市町村連携コース</t>
  </si>
  <si>
    <t>福岡県豊前市</t>
    <rPh sb="0" eb="3">
      <t>フクオカケン</t>
    </rPh>
    <rPh sb="3" eb="6">
      <t>ブゼンシ</t>
    </rPh>
    <phoneticPr fontId="52"/>
  </si>
  <si>
    <t>総務部総合政策課企画広報係</t>
    <rPh sb="0" eb="2">
      <t>ソウム</t>
    </rPh>
    <rPh sb="2" eb="3">
      <t>ブ</t>
    </rPh>
    <rPh sb="3" eb="5">
      <t>ソウゴウ</t>
    </rPh>
    <rPh sb="5" eb="7">
      <t>セイサク</t>
    </rPh>
    <rPh sb="7" eb="8">
      <t>カ</t>
    </rPh>
    <rPh sb="8" eb="10">
      <t>キカク</t>
    </rPh>
    <rPh sb="10" eb="12">
      <t>コウホウ</t>
    </rPh>
    <rPh sb="12" eb="13">
      <t>カカリ</t>
    </rPh>
    <phoneticPr fontId="5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</si>
</sst>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
    <numFmt numFmtId="178" formatCode="#,##0_ "/>
    <numFmt numFmtId="179" formatCode="#,##0_ ;[Red]\-#,##0\ "/>
    <numFmt numFmtId="180" formatCode="000000"/>
    <numFmt numFmtId="181" formatCode="ggge&quot;年度&quot;"/>
    <numFmt numFmtId="182" formatCode="0_);[Red]\(0\)"/>
    <numFmt numFmtId="183" formatCode="yyyy/m/d;@"/>
  </numFmts>
  <fonts count="112" x14ac:knownFonts="1">
    <font>
      <sz val="10"/>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Meiryo UI"/>
      <family val="2"/>
      <charset val="128"/>
    </font>
    <font>
      <sz val="10"/>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8"/>
      <name val="ＭＳ Ｐゴシック"/>
      <family val="3"/>
      <charset val="128"/>
    </font>
    <font>
      <sz val="9"/>
      <name val="ＭＳ ゴシック"/>
      <family val="3"/>
      <charset val="128"/>
    </font>
    <font>
      <sz val="7"/>
      <name val="ＭＳ Ｐゴシック"/>
      <family val="3"/>
      <charset val="128"/>
    </font>
    <font>
      <sz val="14"/>
      <name val="ＭＳ Ｐゴシック"/>
      <family val="3"/>
      <charset val="128"/>
    </font>
    <font>
      <sz val="10"/>
      <color rgb="FFFF0066"/>
      <name val="ＭＳ Ｐゴシック"/>
      <family val="3"/>
      <charset val="128"/>
    </font>
    <font>
      <sz val="6"/>
      <name val="ＭＳ Ｐゴシック"/>
      <family val="3"/>
      <charset val="128"/>
      <scheme val="minor"/>
    </font>
    <font>
      <sz val="10"/>
      <color rgb="FFFF0000"/>
      <name val="ＭＳ Ｐゴシック"/>
      <family val="3"/>
      <charset val="128"/>
    </font>
    <font>
      <sz val="10"/>
      <color theme="0"/>
      <name val="ＭＳ Ｐゴシック"/>
      <family val="3"/>
      <charset val="128"/>
    </font>
    <font>
      <sz val="8"/>
      <color theme="1"/>
      <name val="ＭＳ Ｐゴシック"/>
      <family val="3"/>
      <charset val="128"/>
    </font>
    <font>
      <b/>
      <sz val="8"/>
      <name val="ＭＳ Ｐゴシック"/>
      <family val="3"/>
      <charset val="128"/>
    </font>
    <font>
      <sz val="11"/>
      <name val="ＭＳ ゴシック"/>
      <family val="3"/>
      <charset val="128"/>
    </font>
    <font>
      <sz val="11"/>
      <color theme="1"/>
      <name val="ＭＳ Ｐゴシック"/>
      <family val="3"/>
      <charset val="128"/>
    </font>
    <font>
      <sz val="9"/>
      <color theme="1"/>
      <name val="ＭＳ Ｐゴシック"/>
      <family val="3"/>
      <charset val="128"/>
    </font>
    <font>
      <b/>
      <sz val="8"/>
      <color theme="1"/>
      <name val="ＭＳ Ｐゴシック"/>
      <family val="3"/>
      <charset val="128"/>
    </font>
    <font>
      <sz val="11"/>
      <color rgb="FFFF0000"/>
      <name val="ＭＳ Ｐゴシック"/>
      <family val="3"/>
      <charset val="128"/>
    </font>
    <font>
      <b/>
      <sz val="12"/>
      <name val="ＭＳ Ｐゴシック"/>
      <family val="3"/>
      <charset val="128"/>
    </font>
    <font>
      <sz val="10"/>
      <color theme="1"/>
      <name val="ＭＳ Ｐゴシック"/>
      <family val="3"/>
      <charset val="128"/>
    </font>
    <font>
      <u/>
      <sz val="8"/>
      <color theme="1"/>
      <name val="ＭＳ Ｐゴシック"/>
      <family val="3"/>
      <charset val="128"/>
    </font>
    <font>
      <b/>
      <sz val="7.5"/>
      <color theme="1"/>
      <name val="ＭＳ Ｐゴシック"/>
      <family val="3"/>
      <charset val="128"/>
    </font>
    <font>
      <b/>
      <sz val="7"/>
      <color theme="1"/>
      <name val="ＭＳ Ｐゴシック"/>
      <family val="3"/>
      <charset val="128"/>
    </font>
    <font>
      <b/>
      <sz val="12"/>
      <color rgb="FF7030A0"/>
      <name val="ＭＳ Ｐゴシック"/>
      <family val="3"/>
      <charset val="128"/>
    </font>
    <font>
      <sz val="6"/>
      <name val="ＭＳ Ｐゴシック"/>
      <family val="2"/>
      <charset val="128"/>
      <scheme val="minor"/>
    </font>
    <font>
      <sz val="9"/>
      <color theme="1"/>
      <name val="ＭＳ Ｐゴシック"/>
      <family val="3"/>
      <charset val="128"/>
      <scheme val="minor"/>
    </font>
    <font>
      <sz val="18"/>
      <color rgb="FFFF0000"/>
      <name val="ＭＳ Ｐゴシック"/>
      <family val="3"/>
      <charset val="128"/>
      <scheme val="minor"/>
    </font>
    <font>
      <b/>
      <sz val="18"/>
      <color theme="1"/>
      <name val="ＭＳ Ｐゴシック"/>
      <family val="3"/>
      <charset val="128"/>
      <scheme val="minor"/>
    </font>
    <font>
      <b/>
      <sz val="11"/>
      <color rgb="FFFF0000"/>
      <name val="ＭＳ Ｐゴシック"/>
      <family val="3"/>
      <charset val="128"/>
      <scheme val="minor"/>
    </font>
    <font>
      <b/>
      <sz val="16"/>
      <color rgb="FFFF0000"/>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b/>
      <u/>
      <sz val="11"/>
      <color rgb="FFFF0000"/>
      <name val="ＭＳ Ｐゴシック"/>
      <family val="3"/>
      <charset val="128"/>
      <scheme val="minor"/>
    </font>
    <font>
      <b/>
      <u/>
      <sz val="11"/>
      <color theme="1"/>
      <name val="ＭＳ Ｐゴシック"/>
      <family val="3"/>
      <charset val="128"/>
      <scheme val="minor"/>
    </font>
    <font>
      <u/>
      <sz val="11"/>
      <color rgb="FFFF0000"/>
      <name val="ＭＳ Ｐゴシック"/>
      <family val="3"/>
      <charset val="128"/>
      <scheme val="minor"/>
    </font>
    <font>
      <b/>
      <sz val="14"/>
      <color rgb="FFFF0000"/>
      <name val="ＭＳ Ｐゴシック"/>
      <family val="3"/>
      <charset val="128"/>
      <scheme val="minor"/>
    </font>
    <font>
      <b/>
      <sz val="22"/>
      <color rgb="FFFF0000"/>
      <name val="ＭＳ Ｐゴシック"/>
      <family val="3"/>
      <charset val="128"/>
      <scheme val="minor"/>
    </font>
    <font>
      <sz val="14"/>
      <color theme="1"/>
      <name val="ＭＳ Ｐゴシック"/>
      <family val="3"/>
      <charset val="128"/>
      <scheme val="minor"/>
    </font>
    <font>
      <b/>
      <sz val="12"/>
      <color rgb="FFFF0000"/>
      <name val="ＭＳ Ｐゴシック"/>
      <family val="3"/>
      <charset val="128"/>
      <scheme val="minor"/>
    </font>
    <font>
      <strike/>
      <sz val="10"/>
      <color theme="1"/>
      <name val="ＭＳ Ｐゴシック"/>
      <family val="3"/>
      <charset val="128"/>
    </font>
    <font>
      <sz val="10"/>
      <color rgb="FF000000"/>
      <name val="ＭＳ Ｐゴシック"/>
      <family val="3"/>
      <charset val="128"/>
    </font>
    <font>
      <b/>
      <u/>
      <sz val="22"/>
      <color rgb="FFFF0000"/>
      <name val="ＭＳ Ｐゴシック"/>
      <family val="3"/>
      <charset val="128"/>
      <scheme val="minor"/>
    </font>
    <font>
      <b/>
      <u/>
      <sz val="14"/>
      <color rgb="FFFF0000"/>
      <name val="ＭＳ Ｐゴシック"/>
      <family val="3"/>
      <charset val="128"/>
      <scheme val="minor"/>
    </font>
    <font>
      <b/>
      <sz val="11"/>
      <color theme="5"/>
      <name val="ＭＳ Ｐゴシック"/>
      <family val="3"/>
      <charset val="128"/>
    </font>
    <font>
      <sz val="20"/>
      <color rgb="FFFF0000"/>
      <name val="ＭＳ Ｐゴシック"/>
      <family val="3"/>
      <charset val="128"/>
    </font>
    <font>
      <sz val="72"/>
      <color rgb="FFFF0000"/>
      <name val="ＭＳ Ｐゴシック"/>
      <family val="2"/>
      <charset val="128"/>
      <scheme val="minor"/>
    </font>
    <font>
      <b/>
      <sz val="24"/>
      <color rgb="FFFF0000"/>
      <name val="ＭＳ Ｐゴシック"/>
      <family val="3"/>
      <charset val="128"/>
      <scheme val="minor"/>
    </font>
    <font>
      <b/>
      <u/>
      <sz val="16"/>
      <color rgb="FFFF0000"/>
      <name val="ＭＳ Ｐゴシック"/>
      <family val="3"/>
      <charset val="128"/>
      <scheme val="minor"/>
    </font>
    <font>
      <b/>
      <sz val="22"/>
      <color theme="1"/>
      <name val="ＭＳ Ｐゴシック"/>
      <family val="3"/>
      <charset val="128"/>
      <scheme val="minor"/>
    </font>
    <font>
      <strike/>
      <sz val="10"/>
      <name val="ＭＳ Ｐゴシック"/>
      <family val="3"/>
      <charset val="128"/>
    </font>
    <font>
      <b/>
      <u/>
      <sz val="12"/>
      <color rgb="FFFF0000"/>
      <name val="ＭＳ Ｐゴシック"/>
      <family val="3"/>
      <charset val="128"/>
      <scheme val="minor"/>
    </font>
    <font>
      <strike/>
      <sz val="9"/>
      <color rgb="FFFF0000"/>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rgb="FFFF0000"/>
      <name val="ＭＳ Ｐゴシック"/>
      <family val="3"/>
      <charset val="128"/>
      <scheme val="minor"/>
    </font>
    <font>
      <b/>
      <u/>
      <sz val="11"/>
      <color rgb="FF0000FF"/>
      <name val="ＭＳ Ｐゴシック"/>
      <family val="3"/>
      <charset val="128"/>
      <scheme val="minor"/>
    </font>
    <font>
      <sz val="12"/>
      <name val="ＭＳ Ｐゴシック"/>
      <family val="3"/>
      <charset val="128"/>
    </font>
    <font>
      <sz val="8"/>
      <name val="Meiryo UI"/>
      <family val="3"/>
      <charset val="128"/>
    </font>
    <font>
      <u/>
      <sz val="10"/>
      <name val="ＭＳ Ｐゴシック"/>
      <family val="3"/>
      <charset val="128"/>
    </font>
    <font>
      <sz val="10"/>
      <color rgb="FFFF0000"/>
      <name val="ＭＳ Ｐゴシック"/>
      <family val="3"/>
      <charset val="128"/>
      <scheme val="minor"/>
    </font>
  </fonts>
  <fills count="20">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FFFFCC"/>
        <bgColor indexed="64"/>
      </patternFill>
    </fill>
    <fill>
      <patternFill patternType="solid">
        <fgColor theme="8" tint="0.79998168889431442"/>
        <bgColor indexed="64"/>
      </patternFill>
    </fill>
    <fill>
      <patternFill patternType="solid">
        <fgColor rgb="FFFFFF99"/>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CDFFFF"/>
        <bgColor indexed="64"/>
      </patternFill>
    </fill>
    <fill>
      <patternFill patternType="solid">
        <fgColor theme="6" tint="0.59999389629810485"/>
        <bgColor indexed="64"/>
      </patternFill>
    </fill>
    <fill>
      <patternFill patternType="solid">
        <fgColor indexed="65"/>
        <bgColor indexed="64"/>
      </patternFill>
    </fill>
    <fill>
      <patternFill patternType="solid">
        <fgColor rgb="FFCCFFFF"/>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rgb="FFEFFFFF"/>
        <bgColor indexed="64"/>
      </patternFill>
    </fill>
  </fills>
  <borders count="19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bottom style="thin">
        <color indexed="64"/>
      </bottom>
      <diagonal/>
    </border>
    <border>
      <left style="hair">
        <color indexed="64"/>
      </left>
      <right style="medium">
        <color indexed="64"/>
      </right>
      <top style="hair">
        <color indexed="64"/>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thin">
        <color indexed="64"/>
      </left>
      <right style="medium">
        <color indexed="64"/>
      </right>
      <top style="thin">
        <color indexed="64"/>
      </top>
      <bottom style="medium">
        <color indexed="64"/>
      </bottom>
      <diagonal/>
    </border>
    <border>
      <left/>
      <right/>
      <top style="hair">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theme="1"/>
      </right>
      <top/>
      <bottom style="hair">
        <color indexed="64"/>
      </bottom>
      <diagonal/>
    </border>
    <border>
      <left style="hair">
        <color theme="1"/>
      </left>
      <right/>
      <top style="hair">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diagonalUp="1">
      <left style="hair">
        <color indexed="64"/>
      </left>
      <right/>
      <top/>
      <bottom style="hair">
        <color indexed="64"/>
      </bottom>
      <diagonal style="hair">
        <color indexed="64"/>
      </diagonal>
    </border>
    <border diagonalUp="1">
      <left/>
      <right style="hair">
        <color indexed="64"/>
      </right>
      <top/>
      <bottom style="hair">
        <color indexed="64"/>
      </bottom>
      <diagonal style="hair">
        <color indexed="64"/>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style="thick">
        <color rgb="FFFF0000"/>
      </right>
      <top/>
      <bottom style="thin">
        <color indexed="64"/>
      </bottom>
      <diagonal/>
    </border>
    <border>
      <left style="thin">
        <color indexed="64"/>
      </left>
      <right style="medium">
        <color indexed="64"/>
      </right>
      <top style="thin">
        <color indexed="64"/>
      </top>
      <bottom/>
      <diagonal/>
    </border>
    <border diagonalUp="1">
      <left style="hair">
        <color indexed="64"/>
      </left>
      <right/>
      <top/>
      <bottom style="thin">
        <color indexed="64"/>
      </bottom>
      <diagonal style="hair">
        <color indexed="64"/>
      </diagonal>
    </border>
    <border diagonalUp="1">
      <left/>
      <right style="hair">
        <color indexed="64"/>
      </right>
      <top/>
      <bottom style="thin">
        <color indexed="64"/>
      </bottom>
      <diagonal style="hair">
        <color indexed="64"/>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top/>
      <bottom/>
      <diagonal/>
    </border>
    <border diagonalDown="1">
      <left style="thin">
        <color indexed="64"/>
      </left>
      <right style="thin">
        <color indexed="64"/>
      </right>
      <top style="thin">
        <color indexed="64"/>
      </top>
      <bottom style="medium">
        <color indexed="64"/>
      </bottom>
      <diagonal style="thin">
        <color indexed="64"/>
      </diagonal>
    </border>
    <border>
      <left/>
      <right style="thick">
        <color rgb="FFFF0000"/>
      </right>
      <top style="thin">
        <color indexed="64"/>
      </top>
      <bottom style="thin">
        <color indexed="64"/>
      </bottom>
      <diagonal/>
    </border>
    <border>
      <left/>
      <right style="hair">
        <color theme="1"/>
      </right>
      <top style="thin">
        <color indexed="64"/>
      </top>
      <bottom/>
      <diagonal/>
    </border>
    <border>
      <left style="hair">
        <color theme="1"/>
      </left>
      <right/>
      <top style="thin">
        <color indexed="64"/>
      </top>
      <bottom/>
      <diagonal/>
    </border>
    <border>
      <left style="hair">
        <color theme="1"/>
      </left>
      <right/>
      <top/>
      <bottom style="hair">
        <color indexed="64"/>
      </bottom>
      <diagonal/>
    </border>
    <border>
      <left/>
      <right style="hair">
        <color theme="1"/>
      </right>
      <top/>
      <bottom/>
      <diagonal/>
    </border>
    <border>
      <left style="hair">
        <color theme="1"/>
      </left>
      <right/>
      <top style="hair">
        <color indexed="64"/>
      </top>
      <bottom/>
      <diagonal/>
    </border>
    <border>
      <left/>
      <right style="hair">
        <color theme="1"/>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style="thin">
        <color indexed="64"/>
      </right>
      <top style="thin">
        <color indexed="64"/>
      </top>
      <bottom/>
      <diagonal/>
    </border>
    <border>
      <left style="thin">
        <color indexed="64"/>
      </left>
      <right style="thick">
        <color rgb="FFFF0000"/>
      </right>
      <top style="thin">
        <color indexed="64"/>
      </top>
      <bottom/>
      <diagonal/>
    </border>
    <border>
      <left style="thick">
        <color rgb="FFFF0000"/>
      </left>
      <right style="thin">
        <color indexed="64"/>
      </right>
      <top/>
      <bottom/>
      <diagonal/>
    </border>
    <border>
      <left style="thin">
        <color indexed="64"/>
      </left>
      <right style="thick">
        <color rgb="FFFF0000"/>
      </right>
      <top/>
      <bottom/>
      <diagonal/>
    </border>
    <border>
      <left style="thick">
        <color rgb="FFFF0000"/>
      </left>
      <right style="thin">
        <color indexed="64"/>
      </right>
      <top/>
      <bottom style="thin">
        <color indexed="64"/>
      </bottom>
      <diagonal/>
    </border>
    <border>
      <left style="thick">
        <color rgb="FFFF0000"/>
      </left>
      <right/>
      <top style="thin">
        <color indexed="64"/>
      </top>
      <bottom style="thin">
        <color indexed="64"/>
      </bottom>
      <diagonal/>
    </border>
    <border>
      <left style="hair">
        <color indexed="64"/>
      </left>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theme="1"/>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thin">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style="thin">
        <color indexed="64"/>
      </top>
      <bottom style="thick">
        <color rgb="FFFF0000"/>
      </bottom>
      <diagonal/>
    </border>
    <border>
      <left style="thick">
        <color rgb="FFFF0000"/>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diagonalDown="1">
      <left style="double">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medium">
        <color indexed="64"/>
      </left>
      <right style="double">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thin">
        <color indexed="64"/>
      </left>
      <right/>
      <top style="thick">
        <color rgb="FFFF0000"/>
      </top>
      <bottom style="hair">
        <color indexed="64"/>
      </bottom>
      <diagonal/>
    </border>
    <border>
      <left style="thin">
        <color indexed="64"/>
      </left>
      <right style="thin">
        <color indexed="64"/>
      </right>
      <top style="thick">
        <color rgb="FFFF0000"/>
      </top>
      <bottom style="hair">
        <color indexed="64"/>
      </bottom>
      <diagonal/>
    </border>
    <border>
      <left style="thin">
        <color indexed="64"/>
      </left>
      <right style="thin">
        <color indexed="64"/>
      </right>
      <top style="thick">
        <color rgb="FFFF0000"/>
      </top>
      <bottom/>
      <diagonal/>
    </border>
    <border>
      <left/>
      <right style="thin">
        <color indexed="64"/>
      </right>
      <top style="thick">
        <color rgb="FFFF0000"/>
      </top>
      <bottom/>
      <diagonal/>
    </border>
    <border>
      <left/>
      <right style="thin">
        <color indexed="64"/>
      </right>
      <top style="thick">
        <color rgb="FFFF0000"/>
      </top>
      <bottom style="hair">
        <color indexed="64"/>
      </bottom>
      <diagonal/>
    </border>
    <border>
      <left/>
      <right/>
      <top style="thick">
        <color rgb="FFFF0000"/>
      </top>
      <bottom/>
      <diagonal/>
    </border>
    <border diagonalDown="1">
      <left style="medium">
        <color indexed="64"/>
      </left>
      <right style="double">
        <color indexed="64"/>
      </right>
      <top style="thick">
        <color rgb="FFFF0000"/>
      </top>
      <bottom style="thin">
        <color indexed="64"/>
      </bottom>
      <diagonal style="thin">
        <color indexed="64"/>
      </diagonal>
    </border>
    <border diagonalDown="1">
      <left style="double">
        <color indexed="64"/>
      </left>
      <right style="thin">
        <color indexed="64"/>
      </right>
      <top style="thick">
        <color rgb="FFFF0000"/>
      </top>
      <bottom style="thin">
        <color indexed="64"/>
      </bottom>
      <diagonal style="thin">
        <color indexed="64"/>
      </diagonal>
    </border>
    <border diagonalDown="1">
      <left style="thin">
        <color indexed="64"/>
      </left>
      <right style="medium">
        <color indexed="64"/>
      </right>
      <top style="thick">
        <color rgb="FFFF0000"/>
      </top>
      <bottom style="thin">
        <color indexed="64"/>
      </bottom>
      <diagonal style="thin">
        <color indexed="64"/>
      </diagonal>
    </border>
    <border diagonalDown="1">
      <left style="medium">
        <color indexed="64"/>
      </left>
      <right style="thin">
        <color indexed="64"/>
      </right>
      <top style="thick">
        <color rgb="FFFF0000"/>
      </top>
      <bottom style="thin">
        <color indexed="64"/>
      </bottom>
      <diagonal style="thin">
        <color indexed="64"/>
      </diagonal>
    </border>
    <border diagonalDown="1">
      <left style="thin">
        <color indexed="64"/>
      </left>
      <right style="thick">
        <color rgb="FFFF0000"/>
      </right>
      <top style="thick">
        <color rgb="FFFF0000"/>
      </top>
      <bottom style="thin">
        <color indexed="64"/>
      </bottom>
      <diagonal style="thin">
        <color indexed="64"/>
      </diagonal>
    </border>
    <border diagonalDown="1">
      <left style="thin">
        <color indexed="64"/>
      </left>
      <right style="thick">
        <color rgb="FFFF0000"/>
      </right>
      <top style="thin">
        <color indexed="64"/>
      </top>
      <bottom style="thin">
        <color indexed="64"/>
      </bottom>
      <diagonal style="thin">
        <color indexed="64"/>
      </diagonal>
    </border>
    <border>
      <left style="thin">
        <color indexed="64"/>
      </left>
      <right/>
      <top style="hair">
        <color indexed="64"/>
      </top>
      <bottom style="thick">
        <color rgb="FFFF0000"/>
      </bottom>
      <diagonal/>
    </border>
    <border>
      <left style="thin">
        <color indexed="64"/>
      </left>
      <right style="thin">
        <color indexed="64"/>
      </right>
      <top style="hair">
        <color indexed="64"/>
      </top>
      <bottom style="thick">
        <color rgb="FFFF0000"/>
      </bottom>
      <diagonal/>
    </border>
    <border>
      <left/>
      <right style="thin">
        <color indexed="64"/>
      </right>
      <top style="hair">
        <color indexed="64"/>
      </top>
      <bottom style="thick">
        <color rgb="FFFF0000"/>
      </bottom>
      <diagonal/>
    </border>
    <border>
      <left/>
      <right/>
      <top/>
      <bottom style="thick">
        <color rgb="FFFF0000"/>
      </bottom>
      <diagonal/>
    </border>
    <border>
      <left style="medium">
        <color indexed="64"/>
      </left>
      <right/>
      <top style="thin">
        <color indexed="64"/>
      </top>
      <bottom style="thick">
        <color rgb="FFFF0000"/>
      </bottom>
      <diagonal/>
    </border>
    <border>
      <left style="double">
        <color indexed="64"/>
      </left>
      <right style="thin">
        <color indexed="64"/>
      </right>
      <top style="thin">
        <color indexed="64"/>
      </top>
      <bottom style="thick">
        <color rgb="FFFF0000"/>
      </bottom>
      <diagonal/>
    </border>
    <border>
      <left style="thin">
        <color indexed="64"/>
      </left>
      <right style="medium">
        <color indexed="64"/>
      </right>
      <top style="thin">
        <color indexed="64"/>
      </top>
      <bottom style="thick">
        <color rgb="FFFF0000"/>
      </bottom>
      <diagonal/>
    </border>
    <border>
      <left style="medium">
        <color indexed="64"/>
      </left>
      <right style="thin">
        <color indexed="64"/>
      </right>
      <top style="thin">
        <color indexed="64"/>
      </top>
      <bottom style="thick">
        <color rgb="FFFF0000"/>
      </bottom>
      <diagonal/>
    </border>
    <border>
      <left/>
      <right style="thin">
        <color indexed="64"/>
      </right>
      <top style="medium">
        <color indexed="64"/>
      </top>
      <bottom style="thin">
        <color indexed="64"/>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style="medium">
        <color indexed="64"/>
      </top>
      <bottom style="thin">
        <color indexed="64"/>
      </bottom>
      <diagonal/>
    </border>
    <border>
      <left style="thin">
        <color indexed="64"/>
      </left>
      <right style="thick">
        <color rgb="FFFF0000"/>
      </right>
      <top style="medium">
        <color indexed="64"/>
      </top>
      <bottom style="thin">
        <color indexed="64"/>
      </bottom>
      <diagonal/>
    </border>
    <border>
      <left style="thick">
        <color rgb="FFFF0000"/>
      </left>
      <right style="thin">
        <color indexed="64"/>
      </right>
      <top style="thin">
        <color indexed="64"/>
      </top>
      <bottom style="medium">
        <color indexed="64"/>
      </bottom>
      <diagonal/>
    </border>
    <border>
      <left style="thin">
        <color indexed="64"/>
      </left>
      <right style="thick">
        <color rgb="FFFF0000"/>
      </right>
      <top style="thin">
        <color indexed="64"/>
      </top>
      <bottom style="medium">
        <color indexed="64"/>
      </bottom>
      <diagonal/>
    </border>
    <border>
      <left style="thick">
        <color rgb="FFFF0000"/>
      </left>
      <right style="thin">
        <color indexed="64"/>
      </right>
      <top/>
      <bottom style="thick">
        <color rgb="FFFF0000"/>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theme="1"/>
      </right>
      <top/>
      <bottom style="medium">
        <color indexed="64"/>
      </bottom>
      <diagonal/>
    </border>
    <border>
      <left style="hair">
        <color theme="1"/>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theme="1"/>
      </left>
      <right style="thin">
        <color theme="1"/>
      </right>
      <top style="thin">
        <color theme="1"/>
      </top>
      <bottom/>
      <diagonal/>
    </border>
    <border>
      <left style="thin">
        <color indexed="64"/>
      </left>
      <right style="double">
        <color rgb="FFFF0000"/>
      </right>
      <top style="thick">
        <color rgb="FFFF0000"/>
      </top>
      <bottom/>
      <diagonal/>
    </border>
    <border>
      <left style="thin">
        <color indexed="64"/>
      </left>
      <right style="double">
        <color rgb="FFFF0000"/>
      </right>
      <top/>
      <bottom/>
      <diagonal/>
    </border>
    <border>
      <left style="thin">
        <color indexed="64"/>
      </left>
      <right style="double">
        <color rgb="FFFF0000"/>
      </right>
      <top/>
      <bottom style="thick">
        <color rgb="FFFF0000"/>
      </bottom>
      <diagonal/>
    </border>
  </borders>
  <cellStyleXfs count="6">
    <xf numFmtId="0" fontId="0" fillId="0" borderId="0"/>
    <xf numFmtId="38" fontId="51" fillId="0" borderId="0" applyFont="0" applyFill="0" applyBorder="0" applyAlignment="0" applyProtection="0"/>
    <xf numFmtId="0" fontId="50" fillId="0" borderId="0">
      <alignment vertical="center"/>
    </xf>
    <xf numFmtId="0" fontId="53" fillId="0" borderId="0"/>
    <xf numFmtId="0" fontId="49" fillId="0" borderId="0">
      <alignment vertical="center"/>
    </xf>
    <xf numFmtId="38" fontId="49" fillId="0" borderId="0" applyFont="0" applyFill="0" applyBorder="0" applyAlignment="0" applyProtection="0">
      <alignment vertical="center"/>
    </xf>
  </cellStyleXfs>
  <cellXfs count="1093">
    <xf numFmtId="0" fontId="0" fillId="0" borderId="0" xfId="0"/>
    <xf numFmtId="0" fontId="0" fillId="0" borderId="0" xfId="0" applyAlignment="1">
      <alignment vertical="center" wrapText="1"/>
    </xf>
    <xf numFmtId="0" fontId="0" fillId="0" borderId="2" xfId="0" applyBorder="1" applyAlignment="1">
      <alignment vertical="center" wrapText="1"/>
    </xf>
    <xf numFmtId="0" fontId="62" fillId="0" borderId="0" xfId="0" applyFont="1" applyAlignment="1">
      <alignment horizontal="center" vertical="center" wrapText="1"/>
    </xf>
    <xf numFmtId="0" fontId="54" fillId="0" borderId="0" xfId="0" applyFont="1" applyAlignment="1">
      <alignment horizontal="center" vertical="center" wrapText="1"/>
    </xf>
    <xf numFmtId="0" fontId="54" fillId="5" borderId="2" xfId="0" applyFont="1" applyFill="1" applyBorder="1" applyAlignment="1">
      <alignment horizontal="center" vertical="center" wrapText="1"/>
    </xf>
    <xf numFmtId="0" fontId="54" fillId="5" borderId="15" xfId="0" applyFont="1"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left" vertical="center" wrapText="1"/>
    </xf>
    <xf numFmtId="0" fontId="54" fillId="2" borderId="2" xfId="0" applyFont="1" applyFill="1" applyBorder="1" applyAlignment="1">
      <alignment horizontal="center" vertical="center" wrapText="1"/>
    </xf>
    <xf numFmtId="0" fontId="0" fillId="2" borderId="2" xfId="0" applyFill="1" applyBorder="1" applyAlignment="1">
      <alignment vertical="center" wrapText="1"/>
    </xf>
    <xf numFmtId="0" fontId="54" fillId="2" borderId="15" xfId="0" applyFont="1" applyFill="1" applyBorder="1" applyAlignment="1">
      <alignment horizontal="center" vertical="center" wrapText="1"/>
    </xf>
    <xf numFmtId="0" fontId="55" fillId="0" borderId="2" xfId="0" applyFont="1" applyBorder="1" applyAlignment="1">
      <alignment vertical="center" wrapText="1"/>
    </xf>
    <xf numFmtId="0" fontId="55" fillId="0" borderId="0" xfId="0" applyFont="1" applyAlignment="1">
      <alignment vertical="center" wrapText="1"/>
    </xf>
    <xf numFmtId="0" fontId="55" fillId="0" borderId="7" xfId="0" applyFont="1" applyBorder="1" applyAlignment="1">
      <alignment vertical="center" wrapText="1"/>
    </xf>
    <xf numFmtId="0" fontId="0" fillId="3" borderId="0" xfId="0" applyFill="1" applyAlignment="1">
      <alignment horizontal="center" vertical="center" wrapText="1"/>
    </xf>
    <xf numFmtId="0" fontId="0" fillId="0" borderId="0" xfId="0" applyAlignment="1" applyProtection="1">
      <alignment vertical="center"/>
    </xf>
    <xf numFmtId="0" fontId="0" fillId="0" borderId="0" xfId="0" applyAlignment="1" applyProtection="1">
      <alignment horizontal="right" vertical="center"/>
    </xf>
    <xf numFmtId="0" fontId="59" fillId="0" borderId="0" xfId="0" applyFont="1" applyProtection="1"/>
    <xf numFmtId="0" fontId="0" fillId="0" borderId="0" xfId="0" applyAlignment="1" applyProtection="1">
      <alignment vertical="center" shrinkToFit="1"/>
    </xf>
    <xf numFmtId="0" fontId="0" fillId="0" borderId="0" xfId="0" applyProtection="1"/>
    <xf numFmtId="0" fontId="0" fillId="0" borderId="0" xfId="0" applyAlignment="1" applyProtection="1">
      <alignment shrinkToFit="1"/>
    </xf>
    <xf numFmtId="176" fontId="0" fillId="0" borderId="0" xfId="0" applyNumberFormat="1" applyAlignment="1" applyProtection="1">
      <alignment horizontal="left" vertical="center"/>
    </xf>
    <xf numFmtId="0" fontId="55" fillId="0" borderId="0" xfId="0" applyFont="1" applyAlignment="1" applyProtection="1">
      <alignment horizontal="right"/>
    </xf>
    <xf numFmtId="0" fontId="65" fillId="0" borderId="0" xfId="0" applyFont="1" applyAlignment="1" applyProtection="1">
      <alignment vertical="center"/>
    </xf>
    <xf numFmtId="0" fontId="63" fillId="0" borderId="0" xfId="0" applyFont="1" applyAlignment="1" applyProtection="1">
      <alignment vertical="center" wrapText="1"/>
    </xf>
    <xf numFmtId="0" fontId="55" fillId="0" borderId="19" xfId="0" applyFont="1" applyBorder="1" applyAlignment="1" applyProtection="1">
      <alignment vertical="top" wrapText="1"/>
    </xf>
    <xf numFmtId="0" fontId="55" fillId="0" borderId="74" xfId="0" applyFont="1" applyBorder="1" applyAlignment="1" applyProtection="1">
      <alignment vertical="top" wrapText="1"/>
    </xf>
    <xf numFmtId="0" fontId="0" fillId="0" borderId="0" xfId="0" applyAlignment="1" applyProtection="1">
      <alignment horizontal="center"/>
    </xf>
    <xf numFmtId="0" fontId="68" fillId="0" borderId="19" xfId="0" applyFont="1" applyBorder="1" applyAlignment="1" applyProtection="1">
      <alignment vertical="top" wrapText="1"/>
    </xf>
    <xf numFmtId="0" fontId="68" fillId="0" borderId="7" xfId="0" applyFont="1" applyBorder="1" applyAlignment="1" applyProtection="1">
      <alignment vertical="center" wrapText="1"/>
    </xf>
    <xf numFmtId="0" fontId="68" fillId="0" borderId="19" xfId="0" applyFont="1" applyBorder="1" applyAlignment="1" applyProtection="1">
      <alignment vertical="center" wrapText="1"/>
    </xf>
    <xf numFmtId="38" fontId="63" fillId="0" borderId="0" xfId="1" applyFont="1" applyFill="1" applyBorder="1" applyAlignment="1" applyProtection="1">
      <alignment horizontal="center" vertical="center" wrapText="1"/>
    </xf>
    <xf numFmtId="0" fontId="71" fillId="0" borderId="19" xfId="0" applyFont="1" applyBorder="1" applyProtection="1"/>
    <xf numFmtId="0" fontId="54" fillId="0" borderId="2" xfId="0" applyFont="1" applyBorder="1" applyAlignment="1">
      <alignment horizontal="center" vertical="center" wrapText="1"/>
    </xf>
    <xf numFmtId="0" fontId="0" fillId="0" borderId="0" xfId="0" applyAlignment="1">
      <alignment horizontal="right" vertical="center" wrapText="1"/>
    </xf>
    <xf numFmtId="0" fontId="0" fillId="0" borderId="0" xfId="0" applyBorder="1" applyProtection="1"/>
    <xf numFmtId="0" fontId="63" fillId="0" borderId="16" xfId="0" applyFont="1" applyFill="1" applyBorder="1" applyAlignment="1" applyProtection="1">
      <alignment vertical="center" wrapText="1"/>
    </xf>
    <xf numFmtId="0" fontId="63" fillId="0" borderId="19" xfId="0" applyFont="1" applyFill="1" applyBorder="1" applyAlignment="1" applyProtection="1">
      <alignment vertical="center" wrapText="1"/>
    </xf>
    <xf numFmtId="0" fontId="55" fillId="0" borderId="0" xfId="0" applyFont="1" applyFill="1" applyBorder="1" applyAlignment="1" applyProtection="1">
      <alignment vertical="center" wrapText="1"/>
    </xf>
    <xf numFmtId="0" fontId="55" fillId="0" borderId="19" xfId="0" applyFont="1" applyFill="1" applyBorder="1" applyAlignment="1" applyProtection="1">
      <alignment vertical="top" wrapText="1"/>
    </xf>
    <xf numFmtId="0" fontId="55" fillId="0" borderId="7" xfId="0" applyFont="1" applyFill="1" applyBorder="1" applyAlignment="1" applyProtection="1">
      <alignment vertical="center" wrapText="1"/>
    </xf>
    <xf numFmtId="0" fontId="0" fillId="0" borderId="0" xfId="0" applyFill="1" applyAlignment="1" applyProtection="1">
      <alignment vertical="center"/>
    </xf>
    <xf numFmtId="0" fontId="63" fillId="0" borderId="11" xfId="0" applyFont="1" applyFill="1" applyBorder="1" applyAlignment="1" applyProtection="1">
      <alignment vertical="top"/>
    </xf>
    <xf numFmtId="0" fontId="63" fillId="0" borderId="11" xfId="0" applyFont="1" applyFill="1" applyBorder="1" applyAlignment="1" applyProtection="1">
      <alignment vertical="top" wrapText="1"/>
    </xf>
    <xf numFmtId="0" fontId="63" fillId="0" borderId="68" xfId="0" applyFont="1" applyFill="1" applyBorder="1" applyAlignment="1" applyProtection="1">
      <alignment vertical="top" wrapText="1"/>
    </xf>
    <xf numFmtId="0" fontId="63" fillId="0" borderId="70" xfId="0" applyFont="1" applyFill="1" applyBorder="1" applyAlignment="1" applyProtection="1">
      <alignment vertical="top" wrapText="1"/>
    </xf>
    <xf numFmtId="0" fontId="68" fillId="0" borderId="11" xfId="0" applyFont="1" applyFill="1" applyBorder="1" applyAlignment="1" applyProtection="1">
      <alignment horizontal="center" vertical="top" wrapText="1"/>
    </xf>
    <xf numFmtId="0" fontId="68" fillId="0" borderId="18" xfId="0" applyFont="1" applyFill="1" applyBorder="1" applyAlignment="1" applyProtection="1">
      <alignment horizontal="center" vertical="top" wrapText="1"/>
    </xf>
    <xf numFmtId="0" fontId="0" fillId="0" borderId="0" xfId="0" applyFill="1" applyProtection="1"/>
    <xf numFmtId="0" fontId="0" fillId="0" borderId="0" xfId="0" applyFill="1" applyAlignment="1" applyProtection="1">
      <alignment shrinkToFit="1"/>
    </xf>
    <xf numFmtId="0" fontId="0" fillId="0" borderId="0" xfId="0" applyBorder="1" applyAlignment="1">
      <alignment vertical="center" wrapText="1"/>
    </xf>
    <xf numFmtId="38" fontId="69" fillId="0" borderId="2" xfId="1" applyFont="1" applyFill="1" applyBorder="1" applyAlignment="1">
      <alignment horizontal="right" vertical="center" wrapText="1"/>
    </xf>
    <xf numFmtId="178" fontId="0" fillId="0" borderId="0" xfId="0" applyNumberFormat="1" applyAlignment="1">
      <alignment horizontal="left" vertical="center" wrapText="1"/>
    </xf>
    <xf numFmtId="38" fontId="69" fillId="0" borderId="15" xfId="1" applyFont="1" applyFill="1" applyBorder="1" applyAlignment="1">
      <alignment horizontal="right" vertical="center" wrapText="1"/>
    </xf>
    <xf numFmtId="0" fontId="0" fillId="0" borderId="2" xfId="0" applyBorder="1" applyAlignment="1">
      <alignment vertical="center" wrapText="1" shrinkToFit="1"/>
    </xf>
    <xf numFmtId="0" fontId="0" fillId="0" borderId="0" xfId="0" applyAlignment="1">
      <alignment horizontal="left" vertical="center" wrapText="1"/>
    </xf>
    <xf numFmtId="0" fontId="0" fillId="0" borderId="0" xfId="0" applyAlignment="1">
      <alignment horizontal="left" vertical="center" wrapText="1" shrinkToFit="1"/>
    </xf>
    <xf numFmtId="0" fontId="0" fillId="0" borderId="15" xfId="0" applyBorder="1" applyAlignment="1">
      <alignment vertical="center" wrapText="1"/>
    </xf>
    <xf numFmtId="0" fontId="0" fillId="2" borderId="5" xfId="0" applyFill="1" applyBorder="1" applyAlignment="1">
      <alignment vertical="center" wrapText="1"/>
    </xf>
    <xf numFmtId="0" fontId="71" fillId="0" borderId="0" xfId="0" applyFont="1" applyAlignment="1">
      <alignment vertical="center" wrapText="1"/>
    </xf>
    <xf numFmtId="12" fontId="71" fillId="0" borderId="0" xfId="0" applyNumberFormat="1" applyFont="1" applyAlignment="1">
      <alignment horizontal="center" vertical="center" wrapText="1"/>
    </xf>
    <xf numFmtId="0" fontId="54" fillId="2" borderId="5" xfId="0" applyFont="1" applyFill="1" applyBorder="1" applyAlignment="1">
      <alignment horizontal="center" vertical="center" wrapText="1"/>
    </xf>
    <xf numFmtId="0" fontId="71" fillId="0" borderId="0" xfId="0" applyFont="1" applyAlignment="1">
      <alignment horizontal="center" vertical="center" wrapText="1"/>
    </xf>
    <xf numFmtId="0" fontId="71" fillId="0" borderId="101" xfId="0" applyFont="1" applyBorder="1" applyAlignment="1">
      <alignment vertical="center" shrinkToFit="1"/>
    </xf>
    <xf numFmtId="0" fontId="0" fillId="0" borderId="2" xfId="0" applyBorder="1" applyAlignment="1">
      <alignment vertical="center" shrinkToFit="1"/>
    </xf>
    <xf numFmtId="0" fontId="0" fillId="0" borderId="107" xfId="0" applyBorder="1" applyAlignment="1">
      <alignment horizontal="center" vertical="center" shrinkToFit="1"/>
    </xf>
    <xf numFmtId="0" fontId="71" fillId="0" borderId="108" xfId="0" applyFont="1" applyBorder="1" applyAlignment="1">
      <alignment vertical="center" shrinkToFit="1"/>
    </xf>
    <xf numFmtId="0" fontId="71" fillId="0" borderId="109" xfId="0" applyFont="1" applyBorder="1" applyAlignment="1">
      <alignment vertical="center" shrinkToFit="1"/>
    </xf>
    <xf numFmtId="0" fontId="0" fillId="0" borderId="98" xfId="0" applyBorder="1" applyAlignment="1">
      <alignment horizontal="center" vertical="center" shrinkToFit="1"/>
    </xf>
    <xf numFmtId="0" fontId="71" fillId="0" borderId="2" xfId="0" applyFont="1" applyBorder="1" applyAlignment="1">
      <alignment vertical="center" shrinkToFit="1"/>
    </xf>
    <xf numFmtId="0" fontId="71" fillId="0" borderId="99" xfId="0" applyFont="1" applyBorder="1" applyAlignment="1">
      <alignment vertical="center" shrinkToFit="1"/>
    </xf>
    <xf numFmtId="0" fontId="0" fillId="0" borderId="110" xfId="0" applyBorder="1" applyAlignment="1">
      <alignment vertical="center" shrinkToFit="1"/>
    </xf>
    <xf numFmtId="0" fontId="71" fillId="0" borderId="2" xfId="0" applyFont="1" applyBorder="1" applyAlignment="1">
      <alignment horizontal="left" vertical="center" shrinkToFit="1"/>
    </xf>
    <xf numFmtId="0" fontId="92" fillId="0" borderId="99" xfId="0" applyFont="1" applyBorder="1" applyAlignment="1">
      <alignment horizontal="left" vertical="center" shrinkToFit="1"/>
    </xf>
    <xf numFmtId="0" fontId="71" fillId="0" borderId="103" xfId="0" applyFont="1" applyBorder="1" applyAlignment="1">
      <alignment vertical="center" shrinkToFit="1"/>
    </xf>
    <xf numFmtId="0" fontId="0" fillId="0" borderId="100" xfId="0" applyBorder="1" applyAlignment="1">
      <alignment horizontal="center" vertical="center" shrinkToFit="1"/>
    </xf>
    <xf numFmtId="0" fontId="71" fillId="0" borderId="102" xfId="0" applyFont="1" applyBorder="1" applyAlignment="1">
      <alignment vertical="center" shrinkToFit="1"/>
    </xf>
    <xf numFmtId="0" fontId="0" fillId="0" borderId="108" xfId="0" applyBorder="1" applyAlignment="1">
      <alignment vertical="center" shrinkToFit="1"/>
    </xf>
    <xf numFmtId="0" fontId="71" fillId="0" borderId="2" xfId="0" applyFont="1" applyBorder="1" applyAlignment="1">
      <alignment vertical="center"/>
    </xf>
    <xf numFmtId="0" fontId="53" fillId="0" borderId="2" xfId="0" applyFont="1" applyFill="1" applyBorder="1" applyAlignment="1" applyProtection="1">
      <alignment vertical="center" wrapText="1" shrinkToFit="1"/>
      <protection locked="0"/>
    </xf>
    <xf numFmtId="0" fontId="53" fillId="0" borderId="10" xfId="0" applyFont="1" applyFill="1" applyBorder="1" applyAlignment="1" applyProtection="1">
      <alignment vertical="center" wrapText="1" shrinkToFit="1"/>
      <protection locked="0"/>
    </xf>
    <xf numFmtId="38" fontId="53" fillId="0" borderId="10" xfId="1" applyFont="1" applyFill="1" applyBorder="1" applyAlignment="1" applyProtection="1">
      <alignment vertical="center" wrapText="1"/>
      <protection locked="0"/>
    </xf>
    <xf numFmtId="178" fontId="55" fillId="0" borderId="0" xfId="0" applyNumberFormat="1" applyFont="1" applyBorder="1" applyAlignment="1" applyProtection="1">
      <alignment horizontal="right" vertical="center"/>
    </xf>
    <xf numFmtId="0" fontId="71" fillId="0" borderId="0" xfId="0" applyFont="1" applyBorder="1" applyProtection="1"/>
    <xf numFmtId="0" fontId="68" fillId="0" borderId="0" xfId="0" applyFont="1" applyBorder="1" applyAlignment="1" applyProtection="1">
      <alignment vertical="center" wrapText="1"/>
    </xf>
    <xf numFmtId="0" fontId="68" fillId="0" borderId="0" xfId="0" applyFont="1" applyBorder="1" applyAlignment="1" applyProtection="1">
      <alignment vertical="top" wrapText="1"/>
    </xf>
    <xf numFmtId="0" fontId="63" fillId="0" borderId="0" xfId="0" applyFont="1" applyBorder="1" applyAlignment="1" applyProtection="1">
      <alignment horizontal="center" vertical="center" wrapText="1"/>
    </xf>
    <xf numFmtId="0" fontId="74" fillId="0" borderId="0" xfId="0" applyFont="1" applyBorder="1" applyAlignment="1" applyProtection="1">
      <alignment vertical="center"/>
    </xf>
    <xf numFmtId="0" fontId="74" fillId="0" borderId="0" xfId="0" applyFont="1" applyBorder="1" applyAlignment="1" applyProtection="1">
      <alignment vertical="center" wrapText="1"/>
    </xf>
    <xf numFmtId="0" fontId="68" fillId="0" borderId="0" xfId="0" applyFont="1" applyBorder="1" applyAlignment="1" applyProtection="1">
      <alignment horizontal="right" vertical="center" wrapText="1"/>
    </xf>
    <xf numFmtId="0" fontId="71" fillId="0" borderId="0" xfId="0" applyFont="1" applyBorder="1" applyAlignment="1" applyProtection="1">
      <alignment horizontal="center" vertical="center"/>
    </xf>
    <xf numFmtId="0" fontId="63" fillId="0" borderId="0" xfId="0" applyFont="1" applyFill="1" applyBorder="1" applyAlignment="1" applyProtection="1">
      <alignment vertical="top"/>
    </xf>
    <xf numFmtId="0" fontId="63" fillId="0" borderId="0" xfId="0" applyFont="1" applyFill="1" applyBorder="1" applyAlignment="1" applyProtection="1">
      <alignment vertical="top" wrapText="1"/>
    </xf>
    <xf numFmtId="0" fontId="0" fillId="0" borderId="0" xfId="0" applyBorder="1" applyAlignment="1" applyProtection="1">
      <alignment horizontal="right" vertical="center"/>
    </xf>
    <xf numFmtId="0" fontId="55" fillId="0" borderId="0" xfId="0" applyFont="1" applyAlignment="1" applyProtection="1">
      <alignment horizontal="right" vertical="center" shrinkToFit="1"/>
    </xf>
    <xf numFmtId="0" fontId="0" fillId="0" borderId="0" xfId="0" applyAlignment="1" applyProtection="1">
      <alignment horizontal="right" vertical="center" shrinkToFit="1"/>
    </xf>
    <xf numFmtId="0" fontId="0" fillId="0" borderId="0" xfId="0" applyBorder="1" applyAlignment="1" applyProtection="1">
      <alignment horizontal="right" vertical="center" shrinkToFit="1"/>
    </xf>
    <xf numFmtId="0" fontId="65" fillId="0" borderId="0" xfId="0" applyFont="1" applyAlignment="1" applyProtection="1">
      <alignment vertical="center" shrinkToFit="1"/>
    </xf>
    <xf numFmtId="0" fontId="63" fillId="0" borderId="0" xfId="0" applyFont="1" applyAlignment="1" applyProtection="1">
      <alignment vertical="center" shrinkToFit="1"/>
    </xf>
    <xf numFmtId="0" fontId="0" fillId="0" borderId="27" xfId="0" applyBorder="1" applyAlignment="1" applyProtection="1">
      <alignment shrinkToFit="1"/>
    </xf>
    <xf numFmtId="0" fontId="0" fillId="0" borderId="0" xfId="0" applyBorder="1" applyAlignment="1" applyProtection="1">
      <alignment shrinkToFit="1"/>
    </xf>
    <xf numFmtId="0" fontId="55" fillId="0" borderId="0" xfId="0" applyFont="1" applyAlignment="1" applyProtection="1">
      <alignment shrinkToFit="1"/>
    </xf>
    <xf numFmtId="0" fontId="55" fillId="0" borderId="0" xfId="0" applyFont="1" applyBorder="1" applyAlignment="1">
      <alignment horizontal="center" vertical="center" wrapText="1"/>
    </xf>
    <xf numFmtId="0" fontId="55" fillId="0" borderId="0" xfId="0" applyFont="1" applyAlignment="1">
      <alignment vertical="center" shrinkToFit="1"/>
    </xf>
    <xf numFmtId="0" fontId="53" fillId="0" borderId="2" xfId="0" applyFont="1" applyBorder="1" applyAlignment="1">
      <alignment vertical="center" shrinkToFit="1"/>
    </xf>
    <xf numFmtId="0" fontId="53" fillId="0" borderId="15" xfId="0" applyFont="1" applyBorder="1" applyAlignment="1">
      <alignment vertical="center" shrinkToFit="1"/>
    </xf>
    <xf numFmtId="0" fontId="0" fillId="0" borderId="2" xfId="0" applyBorder="1" applyAlignment="1">
      <alignment horizontal="center" vertical="center" shrinkToFit="1"/>
    </xf>
    <xf numFmtId="0" fontId="0" fillId="0" borderId="0" xfId="0" applyAlignment="1">
      <alignment vertical="center" shrinkToFit="1"/>
    </xf>
    <xf numFmtId="0" fontId="54" fillId="0" borderId="0" xfId="0" applyFont="1" applyAlignment="1">
      <alignment horizontal="center" vertical="center" shrinkToFit="1"/>
    </xf>
    <xf numFmtId="0" fontId="54" fillId="0" borderId="0" xfId="0" applyFont="1" applyBorder="1" applyAlignment="1">
      <alignment horizontal="center" vertical="center" shrinkToFit="1"/>
    </xf>
    <xf numFmtId="0" fontId="54" fillId="0" borderId="2" xfId="0" applyFont="1" applyBorder="1" applyAlignment="1">
      <alignment vertical="center" wrapText="1"/>
    </xf>
    <xf numFmtId="0" fontId="0" fillId="0" borderId="2" xfId="0" applyFont="1" applyBorder="1" applyAlignment="1">
      <alignment vertical="center" wrapText="1" shrinkToFit="1"/>
    </xf>
    <xf numFmtId="0" fontId="0" fillId="0" borderId="2" xfId="0" applyFont="1" applyBorder="1" applyAlignment="1">
      <alignment vertical="center" shrinkToFit="1"/>
    </xf>
    <xf numFmtId="0" fontId="0" fillId="0" borderId="2" xfId="0" applyFont="1" applyBorder="1" applyAlignment="1">
      <alignment vertical="center" wrapText="1"/>
    </xf>
    <xf numFmtId="0" fontId="0" fillId="0" borderId="2" xfId="0" applyFont="1" applyBorder="1" applyAlignment="1">
      <alignment horizontal="center" vertical="center" wrapText="1"/>
    </xf>
    <xf numFmtId="0" fontId="53" fillId="0" borderId="129" xfId="0" applyFont="1" applyFill="1" applyBorder="1" applyAlignment="1" applyProtection="1">
      <alignment horizontal="center" vertical="center" wrapText="1" shrinkToFit="1"/>
      <protection locked="0"/>
    </xf>
    <xf numFmtId="0" fontId="59" fillId="0" borderId="0" xfId="0" applyFont="1" applyAlignment="1" applyProtection="1">
      <alignment shrinkToFit="1"/>
    </xf>
    <xf numFmtId="0" fontId="53" fillId="0" borderId="130" xfId="0" applyFont="1" applyFill="1" applyBorder="1" applyAlignment="1" applyProtection="1">
      <alignment horizontal="center" vertical="center" shrinkToFit="1"/>
      <protection locked="0"/>
    </xf>
    <xf numFmtId="0" fontId="95" fillId="0" borderId="95" xfId="0" applyFont="1" applyFill="1" applyBorder="1" applyAlignment="1" applyProtection="1">
      <alignment horizontal="center" vertical="center" wrapText="1"/>
      <protection locked="0"/>
    </xf>
    <xf numFmtId="0" fontId="96" fillId="13" borderId="94" xfId="0" applyFont="1" applyFill="1" applyBorder="1" applyAlignment="1" applyProtection="1">
      <alignment horizontal="center" vertical="center"/>
    </xf>
    <xf numFmtId="0" fontId="75" fillId="0" borderId="132" xfId="0" applyFont="1" applyFill="1" applyBorder="1" applyAlignment="1" applyProtection="1">
      <alignment horizontal="center" vertical="center" wrapText="1"/>
      <protection locked="0"/>
    </xf>
    <xf numFmtId="0" fontId="0" fillId="0" borderId="16" xfId="0" applyBorder="1" applyAlignment="1">
      <alignment vertical="center" wrapText="1"/>
    </xf>
    <xf numFmtId="0" fontId="47" fillId="10" borderId="2" xfId="4" applyFont="1" applyFill="1" applyBorder="1" applyAlignment="1" applyProtection="1">
      <alignment horizontal="center" vertical="center" shrinkToFit="1"/>
    </xf>
    <xf numFmtId="0" fontId="36" fillId="10" borderId="2" xfId="4" applyFont="1" applyFill="1" applyBorder="1" applyAlignment="1" applyProtection="1">
      <alignment horizontal="center" vertical="center" shrinkToFit="1"/>
    </xf>
    <xf numFmtId="0" fontId="42" fillId="10" borderId="78" xfId="4" applyFont="1" applyFill="1" applyBorder="1" applyAlignment="1" applyProtection="1">
      <alignment horizontal="center" vertical="center" wrapText="1"/>
    </xf>
    <xf numFmtId="0" fontId="42" fillId="10" borderId="131" xfId="4" applyFont="1" applyFill="1" applyBorder="1" applyAlignment="1" applyProtection="1">
      <alignment horizontal="center" vertical="center" wrapText="1"/>
    </xf>
    <xf numFmtId="0" fontId="42" fillId="10" borderId="79" xfId="4" applyFont="1" applyFill="1" applyBorder="1" applyAlignment="1" applyProtection="1">
      <alignment horizontal="center" vertical="center" wrapText="1"/>
    </xf>
    <xf numFmtId="180" fontId="47" fillId="0" borderId="2" xfId="4" applyNumberFormat="1" applyFont="1" applyBorder="1" applyAlignment="1" applyProtection="1">
      <alignment horizontal="center" vertical="center" shrinkToFit="1"/>
      <protection locked="0"/>
    </xf>
    <xf numFmtId="0" fontId="49" fillId="0" borderId="0" xfId="4" applyFill="1" applyBorder="1" applyAlignment="1" applyProtection="1">
      <alignment horizontal="right" vertical="center" wrapText="1"/>
      <protection locked="0"/>
    </xf>
    <xf numFmtId="0" fontId="49" fillId="0" borderId="0" xfId="4" applyAlignment="1" applyProtection="1">
      <alignment horizontal="center" vertical="center" wrapText="1"/>
    </xf>
    <xf numFmtId="0" fontId="49" fillId="0" borderId="0" xfId="4" applyAlignment="1" applyProtection="1">
      <alignment horizontal="left" vertical="center" wrapText="1"/>
    </xf>
    <xf numFmtId="0" fontId="49" fillId="0" borderId="0" xfId="4" applyAlignment="1" applyProtection="1">
      <alignment horizontal="right" vertical="center" wrapText="1"/>
    </xf>
    <xf numFmtId="0" fontId="49" fillId="0" borderId="0" xfId="4" applyAlignment="1" applyProtection="1">
      <alignment vertical="center" wrapText="1"/>
    </xf>
    <xf numFmtId="178" fontId="49" fillId="0" borderId="0" xfId="4" applyNumberFormat="1" applyAlignment="1" applyProtection="1">
      <alignment horizontal="right" vertical="center" wrapText="1"/>
    </xf>
    <xf numFmtId="38" fontId="0" fillId="0" borderId="0" xfId="5" applyFont="1" applyAlignment="1" applyProtection="1">
      <alignment vertical="center" wrapText="1"/>
    </xf>
    <xf numFmtId="0" fontId="42" fillId="3" borderId="3" xfId="4" applyFont="1" applyFill="1" applyBorder="1" applyAlignment="1" applyProtection="1">
      <alignment horizontal="center" vertical="center" wrapText="1"/>
    </xf>
    <xf numFmtId="0" fontId="36" fillId="3" borderId="2" xfId="4" applyFont="1" applyFill="1" applyBorder="1" applyAlignment="1" applyProtection="1">
      <alignment horizontal="center" vertical="center" wrapText="1"/>
    </xf>
    <xf numFmtId="0" fontId="42" fillId="3" borderId="2" xfId="4" applyFont="1" applyFill="1" applyBorder="1" applyAlignment="1" applyProtection="1">
      <alignment horizontal="center" vertical="center" wrapText="1"/>
    </xf>
    <xf numFmtId="0" fontId="47" fillId="6" borderId="2" xfId="4" applyFont="1" applyFill="1" applyBorder="1" applyAlignment="1" applyProtection="1">
      <alignment horizontal="center" vertical="center" wrapText="1"/>
    </xf>
    <xf numFmtId="0" fontId="47" fillId="6" borderId="2" xfId="4" applyFont="1" applyFill="1" applyBorder="1" applyAlignment="1" applyProtection="1">
      <alignment horizontal="center" vertical="center" shrinkToFit="1"/>
    </xf>
    <xf numFmtId="0" fontId="47" fillId="6" borderId="5" xfId="4" applyFont="1" applyFill="1" applyBorder="1" applyAlignment="1" applyProtection="1">
      <alignment horizontal="center" vertical="center" shrinkToFit="1"/>
    </xf>
    <xf numFmtId="0" fontId="47" fillId="6" borderId="3" xfId="4" applyFont="1" applyFill="1" applyBorder="1" applyAlignment="1" applyProtection="1">
      <alignment horizontal="center" vertical="center" shrinkToFit="1"/>
    </xf>
    <xf numFmtId="0" fontId="47" fillId="6" borderId="25" xfId="4" applyFont="1" applyFill="1" applyBorder="1" applyAlignment="1" applyProtection="1">
      <alignment horizontal="center" vertical="center" shrinkToFit="1"/>
    </xf>
    <xf numFmtId="0" fontId="49" fillId="0" borderId="0" xfId="4" applyFill="1" applyBorder="1" applyAlignment="1" applyProtection="1">
      <alignment horizontal="right" vertical="center" wrapText="1"/>
    </xf>
    <xf numFmtId="49" fontId="78" fillId="0" borderId="0" xfId="4" applyNumberFormat="1" applyFont="1" applyFill="1" applyBorder="1" applyAlignment="1" applyProtection="1">
      <alignment horizontal="center" vertical="center" shrinkToFit="1"/>
    </xf>
    <xf numFmtId="0" fontId="48" fillId="0" borderId="0" xfId="4" applyFont="1" applyFill="1" applyBorder="1" applyAlignment="1" applyProtection="1">
      <alignment horizontal="center" vertical="center" shrinkToFit="1"/>
    </xf>
    <xf numFmtId="0" fontId="49" fillId="0" borderId="0" xfId="4" applyFill="1" applyBorder="1" applyAlignment="1" applyProtection="1">
      <alignment horizontal="left" vertical="center" wrapText="1"/>
    </xf>
    <xf numFmtId="0" fontId="49" fillId="0" borderId="0" xfId="4" applyBorder="1" applyAlignment="1" applyProtection="1">
      <alignment vertical="center" wrapText="1"/>
    </xf>
    <xf numFmtId="0" fontId="49" fillId="0" borderId="0" xfId="4" applyBorder="1" applyAlignment="1" applyProtection="1">
      <alignment horizontal="center" vertical="center" wrapText="1"/>
    </xf>
    <xf numFmtId="0" fontId="49" fillId="0" borderId="0" xfId="4" applyBorder="1" applyAlignment="1" applyProtection="1">
      <alignment horizontal="center" vertical="center" shrinkToFit="1"/>
    </xf>
    <xf numFmtId="0" fontId="49" fillId="0" borderId="0" xfId="4" applyBorder="1" applyAlignment="1" applyProtection="1">
      <alignment horizontal="left" vertical="center" wrapText="1"/>
    </xf>
    <xf numFmtId="0" fontId="49" fillId="0" borderId="0" xfId="4" applyBorder="1" applyAlignment="1" applyProtection="1">
      <alignment horizontal="right" vertical="center" wrapText="1"/>
    </xf>
    <xf numFmtId="0" fontId="49" fillId="0" borderId="0" xfId="4" applyAlignment="1" applyProtection="1">
      <alignment horizontal="center" vertical="center" shrinkToFit="1"/>
    </xf>
    <xf numFmtId="0" fontId="26" fillId="0" borderId="87" xfId="4" applyFont="1" applyFill="1" applyBorder="1" applyAlignment="1" applyProtection="1">
      <alignment horizontal="center" vertical="center" wrapText="1"/>
      <protection locked="0"/>
    </xf>
    <xf numFmtId="0" fontId="25" fillId="0" borderId="78" xfId="4" applyFont="1" applyFill="1" applyBorder="1" applyAlignment="1" applyProtection="1">
      <alignment horizontal="left" vertical="center" wrapText="1"/>
      <protection locked="0"/>
    </xf>
    <xf numFmtId="0" fontId="25" fillId="0" borderId="87" xfId="4" applyFont="1" applyFill="1" applyBorder="1" applyAlignment="1" applyProtection="1">
      <alignment horizontal="center" vertical="center" wrapText="1"/>
      <protection locked="0"/>
    </xf>
    <xf numFmtId="0" fontId="25" fillId="10" borderId="78" xfId="4" applyFont="1" applyFill="1" applyBorder="1" applyAlignment="1" applyProtection="1">
      <alignment horizontal="center" vertical="center" wrapText="1"/>
    </xf>
    <xf numFmtId="0" fontId="53" fillId="0" borderId="2" xfId="0" applyFont="1" applyBorder="1" applyAlignment="1">
      <alignment vertical="center" wrapText="1"/>
    </xf>
    <xf numFmtId="0" fontId="53" fillId="0" borderId="15" xfId="0" applyFont="1" applyBorder="1" applyAlignment="1">
      <alignment vertical="center" wrapText="1"/>
    </xf>
    <xf numFmtId="49" fontId="87" fillId="0" borderId="0" xfId="4" applyNumberFormat="1" applyFont="1" applyFill="1" applyBorder="1" applyAlignment="1" applyProtection="1">
      <alignment vertical="center" shrinkToFit="1"/>
    </xf>
    <xf numFmtId="49" fontId="100" fillId="8" borderId="98" xfId="4" applyNumberFormat="1" applyFont="1" applyFill="1" applyBorder="1" applyAlignment="1" applyProtection="1">
      <alignment horizontal="left" vertical="center" shrinkToFit="1"/>
    </xf>
    <xf numFmtId="0" fontId="49" fillId="14" borderId="9" xfId="4" applyFill="1" applyBorder="1" applyAlignment="1" applyProtection="1">
      <alignment horizontal="center" vertical="center" wrapText="1"/>
    </xf>
    <xf numFmtId="14" fontId="49" fillId="14" borderId="9" xfId="4" applyNumberFormat="1" applyFill="1" applyBorder="1" applyAlignment="1" applyProtection="1">
      <alignment horizontal="center" vertical="center" wrapText="1"/>
    </xf>
    <xf numFmtId="0" fontId="81" fillId="14" borderId="9" xfId="4" applyFont="1" applyFill="1" applyBorder="1" applyAlignment="1" applyProtection="1">
      <alignment vertical="center" wrapText="1"/>
    </xf>
    <xf numFmtId="0" fontId="47" fillId="6" borderId="98" xfId="4" applyFont="1" applyFill="1" applyBorder="1" applyAlignment="1" applyProtection="1">
      <alignment horizontal="center" vertical="center" shrinkToFit="1"/>
    </xf>
    <xf numFmtId="0" fontId="47" fillId="6" borderId="99" xfId="4" applyFont="1" applyFill="1" applyBorder="1" applyAlignment="1" applyProtection="1">
      <alignment horizontal="center" vertical="center" shrinkToFit="1"/>
    </xf>
    <xf numFmtId="0" fontId="47" fillId="6" borderId="10" xfId="4" applyFont="1" applyFill="1" applyBorder="1" applyAlignment="1" applyProtection="1">
      <alignment horizontal="center" vertical="center" shrinkToFit="1"/>
    </xf>
    <xf numFmtId="49" fontId="79" fillId="7" borderId="2" xfId="4" applyNumberFormat="1" applyFont="1" applyFill="1" applyBorder="1" applyAlignment="1" applyProtection="1">
      <alignment horizontal="center" vertical="center" shrinkToFit="1"/>
    </xf>
    <xf numFmtId="180" fontId="47" fillId="10" borderId="2" xfId="4" applyNumberFormat="1" applyFont="1" applyFill="1" applyBorder="1" applyAlignment="1" applyProtection="1">
      <alignment horizontal="center" vertical="center" shrinkToFit="1"/>
    </xf>
    <xf numFmtId="0" fontId="48" fillId="10" borderId="2" xfId="4" applyFont="1" applyFill="1" applyBorder="1" applyAlignment="1" applyProtection="1">
      <alignment horizontal="center" vertical="center" shrinkToFit="1"/>
    </xf>
    <xf numFmtId="0" fontId="39" fillId="10" borderId="2" xfId="4" applyFont="1" applyFill="1" applyBorder="1" applyAlignment="1" applyProtection="1">
      <alignment horizontal="center" vertical="center" shrinkToFit="1"/>
    </xf>
    <xf numFmtId="38" fontId="53" fillId="10" borderId="10" xfId="1" applyFont="1" applyFill="1" applyBorder="1" applyAlignment="1" applyProtection="1">
      <alignment vertical="center" wrapText="1"/>
    </xf>
    <xf numFmtId="181" fontId="49" fillId="10" borderId="2" xfId="4" applyNumberFormat="1" applyFill="1" applyBorder="1" applyAlignment="1" applyProtection="1">
      <alignment horizontal="center" vertical="center" wrapText="1"/>
    </xf>
    <xf numFmtId="0" fontId="49" fillId="10" borderId="2" xfId="4" applyFill="1" applyBorder="1" applyAlignment="1" applyProtection="1">
      <alignment horizontal="center" vertical="center" wrapText="1"/>
    </xf>
    <xf numFmtId="178" fontId="49" fillId="10" borderId="2" xfId="4" applyNumberFormat="1" applyFill="1" applyBorder="1" applyAlignment="1" applyProtection="1">
      <alignment horizontal="right" vertical="center" wrapText="1"/>
    </xf>
    <xf numFmtId="0" fontId="42" fillId="10" borderId="78" xfId="4" applyFont="1" applyFill="1" applyBorder="1" applyAlignment="1" applyProtection="1">
      <alignment horizontal="left" vertical="center" wrapText="1"/>
    </xf>
    <xf numFmtId="0" fontId="42" fillId="10" borderId="87" xfId="4" applyFont="1" applyFill="1" applyBorder="1" applyAlignment="1" applyProtection="1">
      <alignment horizontal="center" vertical="center" wrapText="1"/>
    </xf>
    <xf numFmtId="0" fontId="42" fillId="10" borderId="111" xfId="4" applyFont="1" applyFill="1" applyBorder="1" applyAlignment="1" applyProtection="1">
      <alignment horizontal="center" vertical="center" wrapText="1"/>
    </xf>
    <xf numFmtId="0" fontId="39" fillId="10" borderId="78" xfId="4" applyFont="1" applyFill="1" applyBorder="1" applyAlignment="1" applyProtection="1">
      <alignment horizontal="left" vertical="center" wrapText="1"/>
    </xf>
    <xf numFmtId="0" fontId="83" fillId="0" borderId="0" xfId="4" applyFont="1" applyFill="1" applyBorder="1" applyAlignment="1" applyProtection="1">
      <alignment horizontal="left" vertical="top" wrapText="1"/>
    </xf>
    <xf numFmtId="0" fontId="49" fillId="0" borderId="0" xfId="4" applyFill="1" applyBorder="1" applyAlignment="1" applyProtection="1">
      <alignment horizontal="center" vertical="center" wrapText="1"/>
    </xf>
    <xf numFmtId="0" fontId="32" fillId="0" borderId="0" xfId="4" applyFont="1" applyFill="1" applyBorder="1" applyAlignment="1" applyProtection="1">
      <alignment horizontal="center" vertical="center" wrapText="1"/>
    </xf>
    <xf numFmtId="0" fontId="41" fillId="0" borderId="0" xfId="4" applyFont="1" applyFill="1" applyBorder="1" applyAlignment="1" applyProtection="1">
      <alignment horizontal="center" vertical="center" wrapText="1"/>
    </xf>
    <xf numFmtId="14" fontId="49" fillId="0" borderId="0" xfId="4" applyNumberFormat="1" applyFill="1" applyBorder="1" applyAlignment="1" applyProtection="1">
      <alignment horizontal="center" vertical="center" wrapText="1"/>
    </xf>
    <xf numFmtId="178" fontId="49" fillId="0" borderId="0" xfId="4" applyNumberFormat="1" applyFill="1" applyBorder="1" applyAlignment="1" applyProtection="1">
      <alignment horizontal="right" vertical="center" wrapText="1"/>
    </xf>
    <xf numFmtId="178" fontId="24" fillId="0" borderId="0" xfId="4" applyNumberFormat="1" applyFont="1" applyFill="1" applyBorder="1" applyAlignment="1" applyProtection="1">
      <alignment horizontal="right" vertical="center" wrapText="1"/>
    </xf>
    <xf numFmtId="38" fontId="70" fillId="9" borderId="2" xfId="5" applyFont="1" applyFill="1" applyBorder="1" applyAlignment="1" applyProtection="1">
      <alignment vertical="top" wrapText="1"/>
    </xf>
    <xf numFmtId="0" fontId="39" fillId="0" borderId="0" xfId="4" applyFont="1" applyFill="1" applyBorder="1" applyAlignment="1" applyProtection="1">
      <alignment horizontal="left" vertical="center" wrapText="1"/>
    </xf>
    <xf numFmtId="0" fontId="37" fillId="0" borderId="0" xfId="4" applyFont="1" applyFill="1" applyBorder="1" applyAlignment="1" applyProtection="1">
      <alignment horizontal="right" vertical="center" wrapText="1"/>
    </xf>
    <xf numFmtId="38" fontId="0" fillId="0" borderId="0" xfId="5" applyFont="1" applyFill="1" applyBorder="1" applyAlignment="1" applyProtection="1">
      <alignment vertical="center" wrapText="1"/>
    </xf>
    <xf numFmtId="178" fontId="49" fillId="0" borderId="0" xfId="4" applyNumberFormat="1" applyBorder="1" applyAlignment="1" applyProtection="1">
      <alignment horizontal="right" vertical="center" wrapText="1"/>
    </xf>
    <xf numFmtId="38" fontId="0" fillId="0" borderId="0" xfId="5" applyFont="1" applyBorder="1" applyAlignment="1" applyProtection="1">
      <alignment vertical="center" wrapText="1"/>
    </xf>
    <xf numFmtId="38" fontId="53" fillId="0" borderId="0" xfId="1" applyFont="1" applyFill="1" applyBorder="1" applyAlignment="1" applyProtection="1">
      <alignment vertical="center" wrapText="1"/>
    </xf>
    <xf numFmtId="49" fontId="45" fillId="0" borderId="2" xfId="4" applyNumberFormat="1" applyFont="1" applyBorder="1" applyAlignment="1" applyProtection="1">
      <alignment horizontal="center" vertical="center" wrapText="1"/>
      <protection locked="0"/>
    </xf>
    <xf numFmtId="0" fontId="49" fillId="0" borderId="2" xfId="4" applyBorder="1" applyAlignment="1" applyProtection="1">
      <alignment horizontal="center" vertical="center" wrapText="1"/>
      <protection locked="0"/>
    </xf>
    <xf numFmtId="0" fontId="49" fillId="0" borderId="2" xfId="4" applyFill="1" applyBorder="1" applyAlignment="1" applyProtection="1">
      <alignment horizontal="center" vertical="center" wrapText="1"/>
      <protection locked="0"/>
    </xf>
    <xf numFmtId="0" fontId="90" fillId="9" borderId="2" xfId="4" applyFont="1" applyFill="1" applyBorder="1" applyAlignment="1" applyProtection="1">
      <alignment horizontal="left" vertical="top" wrapText="1"/>
    </xf>
    <xf numFmtId="178" fontId="55" fillId="0" borderId="0" xfId="0" applyNumberFormat="1" applyFont="1" applyBorder="1" applyAlignment="1" applyProtection="1">
      <alignment horizontal="right" vertical="center" shrinkToFit="1"/>
    </xf>
    <xf numFmtId="0" fontId="68" fillId="0" borderId="0" xfId="0" applyFont="1" applyBorder="1" applyAlignment="1" applyProtection="1">
      <alignment horizontal="left" vertical="center" wrapText="1"/>
    </xf>
    <xf numFmtId="49" fontId="93" fillId="0" borderId="11" xfId="4" applyNumberFormat="1" applyFont="1" applyFill="1" applyBorder="1" applyAlignment="1" applyProtection="1">
      <alignment vertical="center" shrinkToFit="1"/>
    </xf>
    <xf numFmtId="49" fontId="93" fillId="0" borderId="17" xfId="4" applyNumberFormat="1" applyFont="1" applyFill="1" applyBorder="1" applyAlignment="1" applyProtection="1">
      <alignment vertical="center" shrinkToFit="1"/>
    </xf>
    <xf numFmtId="49" fontId="88" fillId="0" borderId="8" xfId="4" applyNumberFormat="1" applyFont="1" applyFill="1" applyBorder="1" applyAlignment="1" applyProtection="1">
      <alignment vertical="center" shrinkToFit="1"/>
    </xf>
    <xf numFmtId="49" fontId="88" fillId="0" borderId="1" xfId="4" applyNumberFormat="1" applyFont="1" applyFill="1" applyBorder="1" applyAlignment="1" applyProtection="1">
      <alignment vertical="center" shrinkToFit="1"/>
    </xf>
    <xf numFmtId="0" fontId="81" fillId="11" borderId="11" xfId="4" applyFont="1" applyFill="1" applyBorder="1" applyAlignment="1" applyProtection="1">
      <alignment horizontal="center" vertical="center" wrapText="1"/>
    </xf>
    <xf numFmtId="0" fontId="35" fillId="3" borderId="3" xfId="4" applyFont="1" applyFill="1" applyBorder="1" applyAlignment="1" applyProtection="1">
      <alignment horizontal="center" vertical="center" wrapText="1"/>
    </xf>
    <xf numFmtId="0" fontId="35" fillId="3" borderId="25" xfId="4" applyFont="1" applyFill="1" applyBorder="1" applyAlignment="1" applyProtection="1">
      <alignment horizontal="center" vertical="center" wrapText="1"/>
    </xf>
    <xf numFmtId="0" fontId="28" fillId="3" borderId="2" xfId="4" applyFont="1" applyFill="1" applyBorder="1" applyAlignment="1" applyProtection="1">
      <alignment horizontal="center" vertical="center" wrapText="1"/>
    </xf>
    <xf numFmtId="0" fontId="47" fillId="6" borderId="9" xfId="4" applyFont="1" applyFill="1" applyBorder="1" applyAlignment="1" applyProtection="1">
      <alignment horizontal="center" vertical="center" shrinkToFit="1"/>
    </xf>
    <xf numFmtId="0" fontId="47" fillId="6" borderId="135" xfId="4" applyFont="1" applyFill="1" applyBorder="1" applyAlignment="1" applyProtection="1">
      <alignment horizontal="center" vertical="center" shrinkToFit="1"/>
    </xf>
    <xf numFmtId="12" fontId="53" fillId="10" borderId="2" xfId="0" applyNumberFormat="1" applyFont="1" applyFill="1" applyBorder="1" applyAlignment="1" applyProtection="1">
      <alignment horizontal="center" vertical="center" wrapText="1"/>
    </xf>
    <xf numFmtId="38" fontId="53" fillId="10" borderId="99" xfId="1" applyFont="1" applyFill="1" applyBorder="1" applyAlignment="1" applyProtection="1">
      <alignment vertical="center" wrapText="1"/>
    </xf>
    <xf numFmtId="38" fontId="53" fillId="10" borderId="9" xfId="1" applyFont="1" applyFill="1" applyBorder="1" applyAlignment="1" applyProtection="1">
      <alignment vertical="center" wrapText="1"/>
    </xf>
    <xf numFmtId="178" fontId="49" fillId="10" borderId="10" xfId="4" applyNumberFormat="1" applyFill="1" applyBorder="1" applyAlignment="1" applyProtection="1">
      <alignment horizontal="right" vertical="center" wrapText="1"/>
    </xf>
    <xf numFmtId="0" fontId="23" fillId="10" borderId="78" xfId="4" applyFont="1" applyFill="1" applyBorder="1" applyAlignment="1" applyProtection="1">
      <alignment horizontal="left" vertical="center" wrapText="1"/>
    </xf>
    <xf numFmtId="0" fontId="53" fillId="10" borderId="130" xfId="0" applyFont="1" applyFill="1" applyBorder="1" applyAlignment="1" applyProtection="1">
      <alignment horizontal="center" vertical="center" shrinkToFit="1"/>
    </xf>
    <xf numFmtId="0" fontId="97" fillId="13" borderId="136" xfId="4" applyFont="1" applyFill="1" applyBorder="1" applyAlignment="1" applyProtection="1">
      <alignment horizontal="center" vertical="center" wrapText="1"/>
    </xf>
    <xf numFmtId="0" fontId="37" fillId="0" borderId="0" xfId="4" applyFont="1" applyFill="1" applyBorder="1" applyAlignment="1" applyProtection="1">
      <alignment horizontal="center" vertical="center" wrapText="1"/>
    </xf>
    <xf numFmtId="0" fontId="27" fillId="0" borderId="0" xfId="4" applyFont="1" applyFill="1" applyBorder="1" applyAlignment="1" applyProtection="1">
      <alignment horizontal="left" vertical="center" wrapText="1"/>
    </xf>
    <xf numFmtId="0" fontId="83" fillId="0" borderId="0" xfId="4" applyFont="1" applyFill="1" applyBorder="1" applyAlignment="1" applyProtection="1">
      <alignment vertical="top" wrapText="1"/>
    </xf>
    <xf numFmtId="0" fontId="36" fillId="0" borderId="5" xfId="4" applyFont="1" applyBorder="1" applyAlignment="1" applyProtection="1">
      <alignment horizontal="center" vertical="center" shrinkToFit="1"/>
      <protection locked="0"/>
    </xf>
    <xf numFmtId="178" fontId="49" fillId="0" borderId="78" xfId="4" applyNumberFormat="1" applyFill="1" applyBorder="1" applyAlignment="1" applyProtection="1">
      <alignment horizontal="right" vertical="center" wrapText="1"/>
      <protection locked="0"/>
    </xf>
    <xf numFmtId="178" fontId="49" fillId="0" borderId="87" xfId="4" applyNumberFormat="1" applyFill="1" applyBorder="1" applyAlignment="1" applyProtection="1">
      <alignment horizontal="right" vertical="center" wrapText="1"/>
      <protection locked="0"/>
    </xf>
    <xf numFmtId="49" fontId="36" fillId="0" borderId="10" xfId="4" applyNumberFormat="1" applyFont="1" applyBorder="1" applyAlignment="1" applyProtection="1">
      <alignment horizontal="center" vertical="center" wrapText="1"/>
      <protection locked="0"/>
    </xf>
    <xf numFmtId="0" fontId="32" fillId="0" borderId="78" xfId="4" applyFont="1" applyFill="1" applyBorder="1" applyAlignment="1" applyProtection="1">
      <alignment horizontal="left" vertical="center" wrapText="1"/>
      <protection locked="0"/>
    </xf>
    <xf numFmtId="0" fontId="32" fillId="0" borderId="79" xfId="4" applyFont="1" applyFill="1" applyBorder="1" applyAlignment="1" applyProtection="1">
      <alignment horizontal="center" vertical="center" wrapText="1"/>
      <protection locked="0"/>
    </xf>
    <xf numFmtId="0" fontId="32" fillId="0" borderId="87" xfId="4" applyFont="1" applyFill="1" applyBorder="1" applyAlignment="1" applyProtection="1">
      <alignment horizontal="center" vertical="center" wrapText="1"/>
      <protection locked="0"/>
    </xf>
    <xf numFmtId="0" fontId="53" fillId="0" borderId="130" xfId="0" applyFont="1" applyBorder="1" applyAlignment="1" applyProtection="1">
      <alignment horizontal="center" vertical="center" shrinkToFit="1"/>
      <protection locked="0"/>
    </xf>
    <xf numFmtId="0" fontId="59" fillId="0" borderId="0" xfId="0" applyFont="1" applyBorder="1" applyAlignment="1" applyProtection="1">
      <alignment shrinkToFit="1"/>
    </xf>
    <xf numFmtId="0" fontId="71" fillId="0" borderId="0" xfId="0" applyFont="1" applyBorder="1" applyAlignment="1" applyProtection="1">
      <alignment shrinkToFit="1"/>
    </xf>
    <xf numFmtId="0" fontId="59" fillId="0" borderId="19" xfId="0" applyFont="1" applyBorder="1" applyAlignment="1" applyProtection="1">
      <alignment shrinkToFit="1"/>
    </xf>
    <xf numFmtId="0" fontId="54" fillId="0" borderId="0" xfId="0" applyFont="1" applyBorder="1" applyAlignment="1" applyProtection="1">
      <alignment vertical="center" shrinkToFit="1"/>
    </xf>
    <xf numFmtId="0" fontId="68" fillId="0" borderId="0" xfId="0" applyFont="1" applyBorder="1" applyAlignment="1" applyProtection="1">
      <alignment vertical="center" shrinkToFit="1"/>
    </xf>
    <xf numFmtId="0" fontId="61" fillId="0" borderId="19" xfId="0" applyFont="1" applyBorder="1" applyAlignment="1" applyProtection="1">
      <alignment shrinkToFit="1"/>
    </xf>
    <xf numFmtId="0" fontId="54" fillId="0" borderId="0" xfId="0" applyFont="1" applyBorder="1" applyAlignment="1" applyProtection="1">
      <alignment horizontal="center" vertical="center" shrinkToFit="1"/>
    </xf>
    <xf numFmtId="0" fontId="0" fillId="0" borderId="0" xfId="0" applyBorder="1" applyAlignment="1" applyProtection="1">
      <alignment horizontal="center" shrinkToFit="1"/>
    </xf>
    <xf numFmtId="0" fontId="67" fillId="0" borderId="0" xfId="0" applyFont="1" applyBorder="1" applyAlignment="1" applyProtection="1">
      <alignment horizontal="center" vertical="center" shrinkToFit="1"/>
    </xf>
    <xf numFmtId="0" fontId="67" fillId="0" borderId="0" xfId="0" applyFont="1" applyBorder="1" applyAlignment="1" applyProtection="1">
      <alignment vertical="center" shrinkToFit="1"/>
    </xf>
    <xf numFmtId="0" fontId="67" fillId="0" borderId="0" xfId="0" applyFont="1" applyBorder="1" applyAlignment="1" applyProtection="1">
      <alignment shrinkToFit="1"/>
    </xf>
    <xf numFmtId="38" fontId="71" fillId="0" borderId="0" xfId="1" applyFont="1" applyFill="1" applyBorder="1" applyAlignment="1" applyProtection="1">
      <alignment shrinkToFit="1"/>
    </xf>
    <xf numFmtId="0" fontId="57" fillId="0" borderId="0" xfId="0" applyFont="1" applyBorder="1" applyAlignment="1" applyProtection="1">
      <alignment vertical="top" wrapText="1"/>
    </xf>
    <xf numFmtId="0" fontId="28" fillId="0" borderId="7" xfId="4" applyFont="1" applyFill="1" applyBorder="1" applyAlignment="1" applyProtection="1">
      <alignment horizontal="left" vertical="center" wrapText="1"/>
    </xf>
    <xf numFmtId="0" fontId="28" fillId="0" borderId="0" xfId="4" applyFont="1" applyFill="1" applyBorder="1" applyAlignment="1" applyProtection="1">
      <alignment horizontal="left" vertical="center" wrapText="1"/>
    </xf>
    <xf numFmtId="0" fontId="71" fillId="0" borderId="0" xfId="0" applyFont="1" applyFill="1" applyBorder="1" applyProtection="1"/>
    <xf numFmtId="0" fontId="63" fillId="0" borderId="61" xfId="0" applyFont="1" applyFill="1" applyBorder="1" applyAlignment="1" applyProtection="1">
      <alignment vertical="top" wrapText="1"/>
    </xf>
    <xf numFmtId="0" fontId="83" fillId="0" borderId="4" xfId="4" applyFont="1" applyFill="1" applyBorder="1" applyAlignment="1" applyProtection="1">
      <alignment horizontal="left" vertical="top" wrapText="1"/>
      <protection locked="0"/>
    </xf>
    <xf numFmtId="0" fontId="83" fillId="0" borderId="4" xfId="4" applyFont="1" applyBorder="1" applyAlignment="1" applyProtection="1">
      <alignment horizontal="left" vertical="top" wrapText="1" shrinkToFit="1"/>
      <protection locked="0"/>
    </xf>
    <xf numFmtId="0" fontId="83" fillId="0" borderId="2" xfId="4" applyFont="1" applyFill="1" applyBorder="1" applyAlignment="1" applyProtection="1">
      <alignment vertical="top" wrapText="1"/>
      <protection locked="0"/>
    </xf>
    <xf numFmtId="0" fontId="83" fillId="0" borderId="11" xfId="4" applyFont="1" applyFill="1" applyBorder="1" applyAlignment="1" applyProtection="1">
      <alignment vertical="top" wrapText="1"/>
      <protection locked="0"/>
    </xf>
    <xf numFmtId="0" fontId="83" fillId="0" borderId="2" xfId="4" applyFont="1" applyBorder="1" applyAlignment="1" applyProtection="1">
      <alignment horizontal="left" vertical="top" wrapText="1"/>
      <protection locked="0"/>
    </xf>
    <xf numFmtId="0" fontId="55" fillId="0" borderId="16" xfId="0" applyFont="1" applyFill="1" applyBorder="1" applyAlignment="1" applyProtection="1">
      <alignment vertical="center" shrinkToFit="1"/>
    </xf>
    <xf numFmtId="0" fontId="83" fillId="0" borderId="4" xfId="4" applyFont="1" applyFill="1" applyBorder="1" applyAlignment="1" applyProtection="1">
      <alignment horizontal="left" vertical="top" wrapText="1"/>
      <protection locked="0"/>
    </xf>
    <xf numFmtId="0" fontId="83" fillId="0" borderId="11" xfId="4" applyFont="1" applyFill="1" applyBorder="1" applyAlignment="1" applyProtection="1">
      <alignment horizontal="left" vertical="top" wrapText="1"/>
    </xf>
    <xf numFmtId="0" fontId="47" fillId="6" borderId="141" xfId="4" applyFont="1" applyFill="1" applyBorder="1" applyAlignment="1" applyProtection="1">
      <alignment horizontal="center" vertical="center" shrinkToFit="1"/>
    </xf>
    <xf numFmtId="178" fontId="44" fillId="0" borderId="142" xfId="4" applyNumberFormat="1" applyFont="1" applyFill="1" applyBorder="1" applyAlignment="1" applyProtection="1">
      <alignment horizontal="right" vertical="center" wrapText="1"/>
      <protection locked="0"/>
    </xf>
    <xf numFmtId="178" fontId="44" fillId="0" borderId="100" xfId="4" applyNumberFormat="1" applyFont="1" applyFill="1" applyBorder="1" applyAlignment="1" applyProtection="1">
      <alignment horizontal="right" vertical="center" wrapText="1"/>
      <protection locked="0"/>
    </xf>
    <xf numFmtId="178" fontId="49" fillId="0" borderId="102" xfId="4" applyNumberFormat="1" applyFill="1" applyBorder="1" applyAlignment="1" applyProtection="1">
      <alignment horizontal="right" vertical="center" wrapText="1"/>
      <protection locked="0"/>
    </xf>
    <xf numFmtId="0" fontId="53" fillId="0" borderId="145" xfId="0" applyFont="1" applyFill="1" applyBorder="1" applyAlignment="1" applyProtection="1">
      <alignment horizontal="center" vertical="center" wrapText="1" shrinkToFit="1"/>
      <protection locked="0"/>
    </xf>
    <xf numFmtId="0" fontId="26" fillId="10" borderId="101" xfId="4" applyFont="1" applyFill="1" applyBorder="1" applyAlignment="1" applyProtection="1">
      <alignment horizontal="center" vertical="center" wrapText="1"/>
    </xf>
    <xf numFmtId="0" fontId="53" fillId="0" borderId="101" xfId="0" applyFont="1" applyFill="1" applyBorder="1" applyAlignment="1" applyProtection="1">
      <alignment vertical="center" wrapText="1" shrinkToFit="1"/>
      <protection locked="0"/>
    </xf>
    <xf numFmtId="0" fontId="53" fillId="0" borderId="146" xfId="0" applyFont="1" applyFill="1" applyBorder="1" applyAlignment="1" applyProtection="1">
      <alignment vertical="center" wrapText="1" shrinkToFit="1"/>
      <protection locked="0"/>
    </xf>
    <xf numFmtId="12" fontId="53" fillId="10" borderId="101" xfId="0" applyNumberFormat="1" applyFont="1" applyFill="1" applyBorder="1" applyAlignment="1" applyProtection="1">
      <alignment horizontal="center" vertical="center" wrapText="1"/>
    </xf>
    <xf numFmtId="38" fontId="53" fillId="0" borderId="146" xfId="1" applyFont="1" applyFill="1" applyBorder="1" applyAlignment="1" applyProtection="1">
      <alignment vertical="center" wrapText="1"/>
      <protection locked="0"/>
    </xf>
    <xf numFmtId="38" fontId="53" fillId="0" borderId="102" xfId="1" applyFont="1" applyFill="1" applyBorder="1" applyAlignment="1" applyProtection="1">
      <alignment vertical="center" wrapText="1"/>
      <protection locked="0"/>
    </xf>
    <xf numFmtId="38" fontId="0" fillId="0" borderId="0" xfId="1" applyFont="1" applyFill="1" applyProtection="1"/>
    <xf numFmtId="38" fontId="0" fillId="0" borderId="0" xfId="1" applyFont="1" applyFill="1" applyBorder="1" applyProtection="1"/>
    <xf numFmtId="38" fontId="0" fillId="0" borderId="0" xfId="1" applyFont="1" applyFill="1" applyBorder="1" applyAlignment="1" applyProtection="1">
      <alignment shrinkToFit="1"/>
    </xf>
    <xf numFmtId="38" fontId="0" fillId="19" borderId="152" xfId="1" applyFont="1" applyFill="1" applyBorder="1" applyAlignment="1" applyProtection="1">
      <alignment vertical="center" shrinkToFit="1"/>
    </xf>
    <xf numFmtId="38" fontId="109" fillId="19" borderId="26" xfId="1" applyFont="1" applyFill="1" applyBorder="1" applyAlignment="1" applyProtection="1">
      <alignment horizontal="center" vertical="center" shrinkToFit="1"/>
    </xf>
    <xf numFmtId="38" fontId="109" fillId="19" borderId="153" xfId="1" applyFont="1" applyFill="1" applyBorder="1" applyAlignment="1" applyProtection="1">
      <alignment horizontal="center" vertical="center" shrinkToFit="1"/>
    </xf>
    <xf numFmtId="38" fontId="109" fillId="19" borderId="104" xfId="1" applyFont="1" applyFill="1" applyBorder="1" applyAlignment="1" applyProtection="1">
      <alignment horizontal="center" vertical="center" shrinkToFit="1"/>
    </xf>
    <xf numFmtId="38" fontId="109" fillId="19" borderId="20" xfId="1" applyFont="1" applyFill="1" applyBorder="1" applyAlignment="1" applyProtection="1">
      <alignment horizontal="center" vertical="center" shrinkToFit="1"/>
    </xf>
    <xf numFmtId="38" fontId="0" fillId="0" borderId="159" xfId="1" applyFont="1" applyFill="1" applyBorder="1" applyAlignment="1" applyProtection="1">
      <alignment shrinkToFit="1"/>
    </xf>
    <xf numFmtId="38" fontId="0" fillId="19" borderId="160" xfId="1" applyFont="1" applyFill="1" applyBorder="1" applyAlignment="1" applyProtection="1">
      <alignment vertical="center" shrinkToFit="1"/>
    </xf>
    <xf numFmtId="38" fontId="0" fillId="0" borderId="169" xfId="1" applyFont="1" applyFill="1" applyBorder="1" applyAlignment="1" applyProtection="1">
      <alignment shrinkToFit="1"/>
    </xf>
    <xf numFmtId="38" fontId="0" fillId="19" borderId="170" xfId="1" applyFont="1" applyFill="1" applyBorder="1" applyAlignment="1" applyProtection="1">
      <alignment vertical="center" shrinkToFit="1"/>
    </xf>
    <xf numFmtId="0" fontId="0" fillId="0" borderId="0" xfId="0" applyAlignment="1" applyProtection="1">
      <alignment wrapText="1"/>
    </xf>
    <xf numFmtId="0" fontId="0" fillId="0" borderId="0" xfId="0" applyAlignment="1" applyProtection="1">
      <alignment horizontal="center" wrapText="1"/>
    </xf>
    <xf numFmtId="0" fontId="0" fillId="0" borderId="0" xfId="0" applyBorder="1" applyAlignment="1" applyProtection="1">
      <alignment wrapText="1"/>
    </xf>
    <xf numFmtId="0" fontId="0" fillId="0" borderId="0" xfId="0" applyBorder="1" applyAlignment="1" applyProtection="1">
      <alignment horizontal="center" wrapText="1"/>
    </xf>
    <xf numFmtId="0" fontId="110" fillId="0" borderId="0" xfId="0" applyFont="1" applyBorder="1" applyAlignment="1" applyProtection="1">
      <alignment horizontal="center"/>
    </xf>
    <xf numFmtId="0" fontId="110" fillId="19" borderId="0" xfId="0" applyFont="1" applyFill="1" applyBorder="1" applyAlignment="1" applyProtection="1">
      <alignment horizontal="center" vertical="center"/>
    </xf>
    <xf numFmtId="0" fontId="0" fillId="0" borderId="0" xfId="0" applyAlignment="1" applyProtection="1">
      <alignment horizontal="center" shrinkToFit="1"/>
    </xf>
    <xf numFmtId="0" fontId="0" fillId="19" borderId="2" xfId="0" applyFill="1" applyBorder="1" applyAlignment="1" applyProtection="1">
      <alignment horizontal="center" vertical="center" shrinkToFit="1"/>
    </xf>
    <xf numFmtId="0" fontId="0" fillId="19" borderId="15" xfId="0" applyFill="1" applyBorder="1" applyAlignment="1" applyProtection="1">
      <alignment horizontal="center" vertical="center" shrinkToFit="1"/>
    </xf>
    <xf numFmtId="0" fontId="0" fillId="19" borderId="17" xfId="0" applyFill="1" applyBorder="1" applyAlignment="1" applyProtection="1">
      <alignment horizontal="center" vertical="center" shrinkToFit="1"/>
    </xf>
    <xf numFmtId="0" fontId="0" fillId="19" borderId="154" xfId="0" applyFill="1" applyBorder="1" applyAlignment="1" applyProtection="1">
      <alignment horizontal="center" vertical="center" shrinkToFit="1"/>
    </xf>
    <xf numFmtId="0" fontId="0" fillId="19" borderId="155" xfId="0" applyFill="1" applyBorder="1" applyAlignment="1" applyProtection="1">
      <alignment vertical="center" shrinkToFit="1"/>
    </xf>
    <xf numFmtId="0" fontId="0" fillId="19" borderId="156" xfId="0" applyFill="1" applyBorder="1" applyAlignment="1" applyProtection="1">
      <alignment vertical="center" shrinkToFit="1"/>
    </xf>
    <xf numFmtId="0" fontId="0" fillId="19" borderId="157" xfId="0" applyFill="1" applyBorder="1" applyAlignment="1" applyProtection="1">
      <alignment vertical="center" shrinkToFit="1"/>
    </xf>
    <xf numFmtId="12" fontId="0" fillId="19" borderId="156" xfId="0" applyNumberFormat="1" applyFill="1" applyBorder="1" applyAlignment="1" applyProtection="1">
      <alignment horizontal="center" vertical="center" shrinkToFit="1"/>
    </xf>
    <xf numFmtId="38" fontId="0" fillId="19" borderId="158" xfId="1" applyFont="1" applyFill="1" applyBorder="1" applyAlignment="1" applyProtection="1">
      <alignment vertical="center" shrinkToFit="1"/>
    </xf>
    <xf numFmtId="38" fontId="0" fillId="19" borderId="155" xfId="1" applyFont="1" applyFill="1" applyBorder="1" applyAlignment="1" applyProtection="1">
      <alignment vertical="center" shrinkToFit="1"/>
    </xf>
    <xf numFmtId="38" fontId="0" fillId="19" borderId="161" xfId="1" applyFont="1" applyFill="1" applyBorder="1" applyAlignment="1" applyProtection="1">
      <alignment vertical="center" shrinkToFit="1"/>
    </xf>
    <xf numFmtId="38" fontId="0" fillId="19" borderId="162" xfId="1" applyFont="1" applyFill="1" applyBorder="1" applyAlignment="1" applyProtection="1">
      <alignment vertical="center" shrinkToFit="1"/>
    </xf>
    <xf numFmtId="38" fontId="0" fillId="19" borderId="163" xfId="1" applyFont="1" applyFill="1" applyBorder="1" applyAlignment="1" applyProtection="1">
      <alignment vertical="center" shrinkToFit="1"/>
    </xf>
    <xf numFmtId="38" fontId="0" fillId="19" borderId="164" xfId="1" applyFont="1" applyFill="1" applyBorder="1" applyAlignment="1" applyProtection="1">
      <alignment vertical="center" shrinkToFit="1"/>
    </xf>
    <xf numFmtId="0" fontId="0" fillId="19" borderId="147" xfId="0" applyFill="1" applyBorder="1" applyAlignment="1" applyProtection="1">
      <alignment vertical="center" shrinkToFit="1"/>
    </xf>
    <xf numFmtId="0" fontId="0" fillId="19" borderId="47" xfId="0" applyFill="1" applyBorder="1" applyAlignment="1" applyProtection="1">
      <alignment horizontal="center" vertical="center" shrinkToFit="1"/>
    </xf>
    <xf numFmtId="0" fontId="0" fillId="19" borderId="80" xfId="0" applyFill="1" applyBorder="1" applyAlignment="1" applyProtection="1">
      <alignment vertical="center" shrinkToFit="1"/>
    </xf>
    <xf numFmtId="12" fontId="0" fillId="19" borderId="147" xfId="0" applyNumberFormat="1" applyFill="1" applyBorder="1" applyAlignment="1" applyProtection="1">
      <alignment horizontal="center" vertical="center" shrinkToFit="1"/>
    </xf>
    <xf numFmtId="38" fontId="0" fillId="19" borderId="80" xfId="1" applyFont="1" applyFill="1" applyBorder="1" applyAlignment="1" applyProtection="1">
      <alignment vertical="center" shrinkToFit="1"/>
    </xf>
    <xf numFmtId="38" fontId="0" fillId="19" borderId="147" xfId="1" applyFont="1" applyFill="1" applyBorder="1" applyAlignment="1" applyProtection="1">
      <alignment vertical="center" shrinkToFit="1"/>
    </xf>
    <xf numFmtId="38" fontId="0" fillId="19" borderId="149" xfId="1" applyFont="1" applyFill="1" applyBorder="1" applyAlignment="1" applyProtection="1">
      <alignment vertical="center" shrinkToFit="1"/>
    </xf>
    <xf numFmtId="38" fontId="0" fillId="19" borderId="150" xfId="1" applyFont="1" applyFill="1" applyBorder="1" applyAlignment="1" applyProtection="1">
      <alignment vertical="center" shrinkToFit="1"/>
    </xf>
    <xf numFmtId="38" fontId="0" fillId="19" borderId="151" xfId="1" applyFont="1" applyFill="1" applyBorder="1" applyAlignment="1" applyProtection="1">
      <alignment vertical="center" shrinkToFit="1"/>
    </xf>
    <xf numFmtId="38" fontId="0" fillId="19" borderId="165" xfId="1" applyFont="1" applyFill="1" applyBorder="1" applyAlignment="1" applyProtection="1">
      <alignment vertical="center" shrinkToFit="1"/>
    </xf>
    <xf numFmtId="12" fontId="0" fillId="19" borderId="148" xfId="0" applyNumberFormat="1" applyFill="1" applyBorder="1" applyAlignment="1" applyProtection="1">
      <alignment horizontal="center" vertical="center" shrinkToFit="1"/>
    </xf>
    <xf numFmtId="0" fontId="0" fillId="19" borderId="166" xfId="0" applyFill="1" applyBorder="1" applyAlignment="1" applyProtection="1">
      <alignment horizontal="center" vertical="center" shrinkToFit="1"/>
    </xf>
    <xf numFmtId="0" fontId="0" fillId="19" borderId="167" xfId="0" applyFill="1" applyBorder="1" applyAlignment="1" applyProtection="1">
      <alignment vertical="center" shrinkToFit="1"/>
    </xf>
    <xf numFmtId="0" fontId="0" fillId="19" borderId="168" xfId="0" applyFill="1" applyBorder="1" applyAlignment="1" applyProtection="1">
      <alignment vertical="center" shrinkToFit="1"/>
    </xf>
    <xf numFmtId="12" fontId="0" fillId="19" borderId="167" xfId="0" applyNumberFormat="1" applyFill="1" applyBorder="1" applyAlignment="1" applyProtection="1">
      <alignment horizontal="center" vertical="center" shrinkToFit="1"/>
    </xf>
    <xf numFmtId="38" fontId="0" fillId="19" borderId="168" xfId="1" applyFont="1" applyFill="1" applyBorder="1" applyAlignment="1" applyProtection="1">
      <alignment vertical="center" shrinkToFit="1"/>
    </xf>
    <xf numFmtId="38" fontId="0" fillId="19" borderId="167" xfId="1" applyFont="1" applyFill="1" applyBorder="1" applyAlignment="1" applyProtection="1">
      <alignment vertical="center" shrinkToFit="1"/>
    </xf>
    <xf numFmtId="38" fontId="0" fillId="19" borderId="171" xfId="1" applyFont="1" applyFill="1" applyBorder="1" applyAlignment="1" applyProtection="1">
      <alignment vertical="center" shrinkToFit="1"/>
    </xf>
    <xf numFmtId="38" fontId="0" fillId="19" borderId="172" xfId="1" applyFont="1" applyFill="1" applyBorder="1" applyAlignment="1" applyProtection="1">
      <alignment vertical="center" shrinkToFit="1"/>
    </xf>
    <xf numFmtId="38" fontId="0" fillId="19" borderId="173" xfId="1" applyFont="1" applyFill="1" applyBorder="1" applyAlignment="1" applyProtection="1">
      <alignment vertical="center" shrinkToFit="1"/>
    </xf>
    <xf numFmtId="38" fontId="0" fillId="19" borderId="102" xfId="1" applyFont="1" applyFill="1" applyBorder="1" applyAlignment="1" applyProtection="1">
      <alignment vertical="center" shrinkToFit="1"/>
    </xf>
    <xf numFmtId="0" fontId="0" fillId="0" borderId="0" xfId="0" applyAlignment="1" applyProtection="1">
      <alignment horizontal="left" vertical="center" wrapText="1"/>
    </xf>
    <xf numFmtId="0" fontId="0" fillId="19" borderId="15" xfId="0" applyFill="1" applyBorder="1" applyAlignment="1" applyProtection="1">
      <alignment vertical="center" shrinkToFit="1"/>
    </xf>
    <xf numFmtId="0" fontId="0" fillId="19" borderId="16" xfId="0" applyFill="1" applyBorder="1" applyAlignment="1" applyProtection="1">
      <alignment vertical="center" shrinkToFit="1"/>
    </xf>
    <xf numFmtId="0" fontId="0" fillId="19" borderId="5" xfId="0" applyFill="1" applyBorder="1" applyAlignment="1" applyProtection="1">
      <alignment horizontal="centerContinuous" vertical="center" shrinkToFit="1"/>
    </xf>
    <xf numFmtId="0" fontId="0" fillId="19" borderId="9" xfId="0" applyFill="1" applyBorder="1" applyAlignment="1" applyProtection="1">
      <alignment horizontal="centerContinuous" vertical="center" shrinkToFit="1"/>
    </xf>
    <xf numFmtId="0" fontId="0" fillId="19" borderId="10" xfId="0" applyFill="1" applyBorder="1" applyAlignment="1" applyProtection="1">
      <alignment horizontal="centerContinuous" vertical="center" shrinkToFit="1"/>
    </xf>
    <xf numFmtId="38" fontId="109" fillId="19" borderId="75" xfId="1" applyFont="1" applyFill="1" applyBorder="1" applyAlignment="1" applyProtection="1">
      <alignment horizontal="centerContinuous" vertical="center" shrinkToFit="1"/>
    </xf>
    <xf numFmtId="38" fontId="109" fillId="19" borderId="76" xfId="1" applyFont="1" applyFill="1" applyBorder="1" applyAlignment="1" applyProtection="1">
      <alignment horizontal="centerContinuous" vertical="center" shrinkToFit="1"/>
    </xf>
    <xf numFmtId="38" fontId="109" fillId="19" borderId="77" xfId="1" applyFont="1" applyFill="1" applyBorder="1" applyAlignment="1" applyProtection="1">
      <alignment horizontal="centerContinuous" vertical="center" shrinkToFit="1"/>
    </xf>
    <xf numFmtId="0" fontId="83" fillId="0" borderId="4" xfId="4" applyFont="1" applyFill="1" applyBorder="1" applyAlignment="1" applyProtection="1">
      <alignment horizontal="left" vertical="top" wrapText="1"/>
      <protection locked="0"/>
    </xf>
    <xf numFmtId="0" fontId="83" fillId="0" borderId="2" xfId="4" applyFont="1" applyFill="1" applyBorder="1" applyAlignment="1" applyProtection="1">
      <alignment horizontal="left" vertical="top" wrapText="1"/>
      <protection locked="0"/>
    </xf>
    <xf numFmtId="0" fontId="80" fillId="14" borderId="2" xfId="4" applyFont="1" applyFill="1" applyBorder="1" applyAlignment="1" applyProtection="1">
      <alignment vertical="center" wrapText="1"/>
    </xf>
    <xf numFmtId="0" fontId="49" fillId="17" borderId="10" xfId="4" applyFill="1" applyBorder="1" applyAlignment="1" applyProtection="1">
      <alignment horizontal="left" vertical="center" wrapText="1"/>
    </xf>
    <xf numFmtId="0" fontId="57" fillId="0" borderId="24" xfId="0" applyFont="1" applyBorder="1" applyAlignment="1" applyProtection="1">
      <alignment vertical="top" wrapText="1"/>
    </xf>
    <xf numFmtId="0" fontId="42" fillId="3" borderId="3" xfId="4" applyFont="1" applyFill="1" applyBorder="1" applyAlignment="1" applyProtection="1">
      <alignment horizontal="center" vertical="center" shrinkToFit="1"/>
    </xf>
    <xf numFmtId="0" fontId="42" fillId="3" borderId="2" xfId="4" applyFont="1" applyFill="1" applyBorder="1" applyAlignment="1" applyProtection="1">
      <alignment horizontal="center" vertical="center" shrinkToFit="1"/>
    </xf>
    <xf numFmtId="0" fontId="42" fillId="3" borderId="25" xfId="4" applyFont="1" applyFill="1" applyBorder="1" applyAlignment="1" applyProtection="1">
      <alignment horizontal="center" vertical="center" shrinkToFit="1"/>
    </xf>
    <xf numFmtId="0" fontId="18" fillId="3" borderId="25" xfId="4" applyFont="1" applyFill="1" applyBorder="1" applyAlignment="1" applyProtection="1">
      <alignment horizontal="center" vertical="center" wrapText="1"/>
    </xf>
    <xf numFmtId="38" fontId="53" fillId="10" borderId="98" xfId="1" applyFont="1" applyFill="1" applyBorder="1" applyAlignment="1" applyProtection="1">
      <alignment vertical="center" wrapText="1"/>
    </xf>
    <xf numFmtId="0" fontId="66" fillId="0" borderId="5" xfId="0" applyFont="1" applyFill="1" applyBorder="1" applyAlignment="1" applyProtection="1">
      <alignment horizontal="center" vertical="center"/>
      <protection locked="0"/>
    </xf>
    <xf numFmtId="178" fontId="44" fillId="0" borderId="2" xfId="4" applyNumberFormat="1" applyFont="1" applyFill="1" applyBorder="1" applyAlignment="1" applyProtection="1">
      <alignment horizontal="right" vertical="center" wrapText="1"/>
      <protection locked="0"/>
    </xf>
    <xf numFmtId="178" fontId="49" fillId="0" borderId="2" xfId="4" applyNumberFormat="1" applyFill="1" applyBorder="1" applyAlignment="1" applyProtection="1">
      <alignment horizontal="right" vertical="center" wrapText="1"/>
      <protection locked="0"/>
    </xf>
    <xf numFmtId="178" fontId="49" fillId="10" borderId="99" xfId="4" applyNumberFormat="1" applyFill="1" applyBorder="1" applyAlignment="1" applyProtection="1">
      <alignment horizontal="right" vertical="center" wrapText="1"/>
    </xf>
    <xf numFmtId="178" fontId="49" fillId="10" borderId="9" xfId="4" applyNumberFormat="1" applyFill="1" applyBorder="1" applyAlignment="1" applyProtection="1">
      <alignment horizontal="right" vertical="center" wrapText="1"/>
    </xf>
    <xf numFmtId="178" fontId="49" fillId="10" borderId="5" xfId="4" applyNumberFormat="1" applyFill="1" applyBorder="1" applyAlignment="1" applyProtection="1">
      <alignment horizontal="right" vertical="center" wrapText="1"/>
    </xf>
    <xf numFmtId="0" fontId="28" fillId="0" borderId="87" xfId="4" applyFont="1" applyFill="1" applyBorder="1" applyAlignment="1" applyProtection="1">
      <alignment horizontal="left" vertical="top" wrapText="1"/>
      <protection locked="0"/>
    </xf>
    <xf numFmtId="0" fontId="34" fillId="0" borderId="87" xfId="4" applyFont="1" applyFill="1" applyBorder="1" applyAlignment="1" applyProtection="1">
      <alignment horizontal="left" vertical="top" wrapText="1"/>
      <protection locked="0"/>
    </xf>
    <xf numFmtId="0" fontId="33" fillId="0" borderId="2" xfId="4" applyFont="1" applyBorder="1" applyAlignment="1" applyProtection="1">
      <alignment horizontal="left" vertical="top" wrapText="1"/>
      <protection locked="0"/>
    </xf>
    <xf numFmtId="0" fontId="24" fillId="0" borderId="2" xfId="4" applyFont="1" applyBorder="1" applyAlignment="1" applyProtection="1">
      <alignment horizontal="left" vertical="top" wrapText="1"/>
      <protection locked="0"/>
    </xf>
    <xf numFmtId="0" fontId="83" fillId="0" borderId="8" xfId="4" applyFont="1" applyFill="1" applyBorder="1" applyAlignment="1" applyProtection="1">
      <alignment horizontal="left" vertical="top" wrapText="1"/>
      <protection locked="0"/>
    </xf>
    <xf numFmtId="0" fontId="40" fillId="10" borderId="2" xfId="4" applyFont="1" applyFill="1" applyBorder="1" applyAlignment="1" applyProtection="1">
      <alignment horizontal="left" vertical="top" wrapText="1"/>
    </xf>
    <xf numFmtId="49" fontId="88" fillId="8" borderId="129" xfId="4" applyNumberFormat="1" applyFont="1" applyFill="1" applyBorder="1" applyAlignment="1" applyProtection="1">
      <alignment horizontal="left" vertical="center" shrinkToFit="1"/>
    </xf>
    <xf numFmtId="178" fontId="49" fillId="0" borderId="179" xfId="4" applyNumberFormat="1" applyFill="1" applyBorder="1" applyAlignment="1" applyProtection="1">
      <alignment horizontal="right" vertical="center" wrapText="1"/>
      <protection locked="0"/>
    </xf>
    <xf numFmtId="178" fontId="49" fillId="0" borderId="180" xfId="4" applyNumberFormat="1" applyFill="1" applyBorder="1" applyAlignment="1" applyProtection="1">
      <alignment horizontal="right" vertical="center" wrapText="1"/>
      <protection locked="0"/>
    </xf>
    <xf numFmtId="0" fontId="83" fillId="0" borderId="4" xfId="4" applyFont="1" applyFill="1" applyBorder="1" applyAlignment="1" applyProtection="1">
      <alignment horizontal="left" vertical="top" wrapText="1"/>
      <protection locked="0"/>
    </xf>
    <xf numFmtId="0" fontId="17" fillId="0" borderId="79" xfId="4" applyFont="1" applyFill="1" applyBorder="1" applyAlignment="1" applyProtection="1">
      <alignment horizontal="center" vertical="center" wrapText="1"/>
      <protection locked="0"/>
    </xf>
    <xf numFmtId="0" fontId="33" fillId="0" borderId="78" xfId="4" applyFont="1" applyFill="1" applyBorder="1" applyAlignment="1" applyProtection="1">
      <alignment horizontal="left" vertical="top" wrapText="1"/>
      <protection locked="0"/>
    </xf>
    <xf numFmtId="0" fontId="28" fillId="0" borderId="78" xfId="4" applyFont="1" applyFill="1" applyBorder="1" applyAlignment="1" applyProtection="1">
      <alignment horizontal="left" vertical="top" wrapText="1"/>
      <protection locked="0"/>
    </xf>
    <xf numFmtId="0" fontId="22" fillId="0" borderId="78" xfId="4" applyFont="1" applyFill="1" applyBorder="1" applyAlignment="1" applyProtection="1">
      <alignment horizontal="left" vertical="top" wrapText="1"/>
      <protection locked="0"/>
    </xf>
    <xf numFmtId="0" fontId="36" fillId="0" borderId="5" xfId="4" applyFont="1" applyBorder="1" applyAlignment="1" applyProtection="1">
      <alignment horizontal="left" vertical="top" wrapText="1"/>
      <protection locked="0"/>
    </xf>
    <xf numFmtId="0" fontId="53" fillId="0" borderId="4" xfId="0" applyFont="1" applyFill="1" applyBorder="1" applyAlignment="1" applyProtection="1">
      <alignment horizontal="center" vertical="top" shrinkToFit="1"/>
      <protection locked="0"/>
    </xf>
    <xf numFmtId="0" fontId="37" fillId="0" borderId="4" xfId="4" applyFont="1" applyFill="1" applyBorder="1" applyAlignment="1" applyProtection="1">
      <alignment horizontal="center" vertical="top" wrapText="1"/>
      <protection locked="0"/>
    </xf>
    <xf numFmtId="0" fontId="49" fillId="0" borderId="0" xfId="4" applyFill="1" applyBorder="1" applyAlignment="1" applyProtection="1">
      <alignment horizontal="right" vertical="top" wrapText="1"/>
      <protection locked="0"/>
    </xf>
    <xf numFmtId="0" fontId="42" fillId="10" borderId="4" xfId="4" applyFont="1" applyFill="1" applyBorder="1" applyAlignment="1" applyProtection="1">
      <alignment horizontal="left" vertical="top" wrapText="1"/>
    </xf>
    <xf numFmtId="0" fontId="53" fillId="10" borderId="35" xfId="0" applyFont="1" applyFill="1" applyBorder="1" applyAlignment="1" applyProtection="1">
      <alignment horizontal="center" vertical="top" shrinkToFit="1"/>
    </xf>
    <xf numFmtId="0" fontId="37" fillId="10" borderId="4" xfId="4" applyFont="1" applyFill="1" applyBorder="1" applyAlignment="1" applyProtection="1">
      <alignment horizontal="center" vertical="top" wrapText="1"/>
    </xf>
    <xf numFmtId="0" fontId="49" fillId="0" borderId="0" xfId="4" applyFill="1" applyBorder="1" applyAlignment="1" applyProtection="1">
      <alignment horizontal="right" vertical="top" wrapText="1"/>
    </xf>
    <xf numFmtId="0" fontId="42" fillId="10" borderId="4" xfId="4" applyFont="1" applyFill="1" applyBorder="1" applyAlignment="1" applyProtection="1">
      <alignment horizontal="center" vertical="top" wrapText="1"/>
    </xf>
    <xf numFmtId="0" fontId="36" fillId="0" borderId="11" xfId="4" applyFont="1" applyFill="1" applyBorder="1" applyAlignment="1" applyProtection="1">
      <alignment horizontal="center" vertical="top" wrapText="1"/>
    </xf>
    <xf numFmtId="0" fontId="49" fillId="0" borderId="11" xfId="4" applyFill="1" applyBorder="1" applyAlignment="1" applyProtection="1">
      <alignment horizontal="center" vertical="top" wrapText="1"/>
    </xf>
    <xf numFmtId="0" fontId="39" fillId="0" borderId="11" xfId="4" applyFont="1" applyFill="1" applyBorder="1" applyAlignment="1" applyProtection="1">
      <alignment horizontal="center" vertical="top" wrapText="1"/>
    </xf>
    <xf numFmtId="0" fontId="83" fillId="10" borderId="13" xfId="4" applyFont="1" applyFill="1" applyBorder="1" applyAlignment="1" applyProtection="1">
      <alignment horizontal="left" vertical="center" wrapText="1"/>
    </xf>
    <xf numFmtId="0" fontId="39" fillId="0" borderId="11" xfId="4" applyFont="1" applyFill="1" applyBorder="1" applyAlignment="1" applyProtection="1">
      <alignment horizontal="center" vertical="center" wrapText="1"/>
    </xf>
    <xf numFmtId="0" fontId="49" fillId="0" borderId="11" xfId="4" applyFill="1" applyBorder="1" applyAlignment="1" applyProtection="1">
      <alignment horizontal="center" vertical="center" wrapText="1"/>
    </xf>
    <xf numFmtId="0" fontId="36" fillId="0" borderId="11" xfId="4" applyFont="1" applyFill="1" applyBorder="1" applyAlignment="1" applyProtection="1">
      <alignment horizontal="center" vertical="center" wrapText="1"/>
    </xf>
    <xf numFmtId="0" fontId="39" fillId="0" borderId="0" xfId="4" applyFont="1" applyFill="1" applyBorder="1" applyAlignment="1" applyProtection="1">
      <alignment horizontal="center" vertical="center" shrinkToFit="1"/>
    </xf>
    <xf numFmtId="0" fontId="36" fillId="0" borderId="0" xfId="4" applyFont="1" applyFill="1" applyBorder="1" applyAlignment="1" applyProtection="1">
      <alignment horizontal="center" vertical="center" shrinkToFit="1"/>
    </xf>
    <xf numFmtId="0" fontId="83" fillId="0" borderId="2" xfId="4" applyFont="1" applyBorder="1" applyAlignment="1" applyProtection="1">
      <alignment horizontal="left" vertical="top" wrapText="1" shrinkToFit="1"/>
      <protection locked="0"/>
    </xf>
    <xf numFmtId="0" fontId="39" fillId="0" borderId="4" xfId="4" applyFont="1" applyFill="1" applyBorder="1" applyAlignment="1" applyProtection="1">
      <alignment horizontal="center" vertical="top" shrinkToFit="1"/>
    </xf>
    <xf numFmtId="0" fontId="36" fillId="0" borderId="4" xfId="4" applyFont="1" applyFill="1" applyBorder="1" applyAlignment="1" applyProtection="1">
      <alignment horizontal="center" vertical="top" shrinkToFit="1"/>
    </xf>
    <xf numFmtId="0" fontId="26" fillId="0" borderId="23" xfId="4" applyFont="1" applyFill="1" applyBorder="1" applyAlignment="1" applyProtection="1">
      <alignment horizontal="left" vertical="top" wrapText="1"/>
      <protection locked="0"/>
    </xf>
    <xf numFmtId="0" fontId="37" fillId="0" borderId="24" xfId="4" applyFont="1" applyFill="1" applyBorder="1" applyAlignment="1" applyProtection="1">
      <alignment horizontal="center" vertical="top" wrapText="1"/>
      <protection locked="0"/>
    </xf>
    <xf numFmtId="0" fontId="37" fillId="0" borderId="24" xfId="4" applyFont="1" applyFill="1" applyBorder="1" applyAlignment="1" applyProtection="1">
      <alignment horizontal="left" vertical="top" wrapText="1"/>
      <protection locked="0"/>
    </xf>
    <xf numFmtId="0" fontId="16" fillId="0" borderId="24" xfId="4" quotePrefix="1" applyFont="1" applyFill="1" applyBorder="1" applyAlignment="1" applyProtection="1">
      <alignment horizontal="center" vertical="top" wrapText="1"/>
      <protection locked="0"/>
    </xf>
    <xf numFmtId="0" fontId="42" fillId="0" borderId="8" xfId="4" applyFont="1" applyFill="1" applyBorder="1" applyAlignment="1" applyProtection="1">
      <alignment horizontal="left" vertical="top" wrapText="1"/>
    </xf>
    <xf numFmtId="0" fontId="37" fillId="0" borderId="24" xfId="4" applyFont="1" applyFill="1" applyBorder="1" applyAlignment="1" applyProtection="1">
      <alignment horizontal="center" vertical="top" wrapText="1"/>
    </xf>
    <xf numFmtId="0" fontId="49" fillId="0" borderId="24" xfId="4" applyFill="1" applyBorder="1" applyAlignment="1" applyProtection="1">
      <alignment horizontal="right" vertical="top" wrapText="1"/>
      <protection locked="0"/>
    </xf>
    <xf numFmtId="0" fontId="49" fillId="0" borderId="24" xfId="4" applyFill="1" applyBorder="1" applyAlignment="1" applyProtection="1">
      <alignment horizontal="right" vertical="top" wrapText="1"/>
    </xf>
    <xf numFmtId="0" fontId="42" fillId="0" borderId="23" xfId="4" applyFont="1" applyFill="1" applyBorder="1" applyAlignment="1" applyProtection="1">
      <alignment horizontal="left" vertical="center" wrapText="1"/>
    </xf>
    <xf numFmtId="0" fontId="53" fillId="0" borderId="24" xfId="0" applyFont="1" applyFill="1" applyBorder="1" applyAlignment="1" applyProtection="1">
      <alignment horizontal="center" vertical="center" shrinkToFit="1"/>
    </xf>
    <xf numFmtId="0" fontId="37" fillId="0" borderId="24" xfId="4" applyFont="1" applyFill="1" applyBorder="1" applyAlignment="1" applyProtection="1">
      <alignment horizontal="center" vertical="center" wrapText="1"/>
    </xf>
    <xf numFmtId="0" fontId="42" fillId="0" borderId="24" xfId="4" applyFont="1" applyFill="1" applyBorder="1" applyAlignment="1" applyProtection="1">
      <alignment horizontal="left" vertical="center" wrapText="1"/>
    </xf>
    <xf numFmtId="0" fontId="49" fillId="0" borderId="24" xfId="4" applyFill="1" applyBorder="1" applyAlignment="1" applyProtection="1">
      <alignment horizontal="right" vertical="center" wrapText="1"/>
    </xf>
    <xf numFmtId="0" fontId="42" fillId="0" borderId="24" xfId="4" applyFont="1" applyFill="1" applyBorder="1" applyAlignment="1" applyProtection="1">
      <alignment horizontal="center" vertical="center" wrapText="1"/>
    </xf>
    <xf numFmtId="0" fontId="37" fillId="0" borderId="24" xfId="4" applyFont="1" applyFill="1" applyBorder="1" applyAlignment="1" applyProtection="1">
      <alignment horizontal="center" vertical="center" wrapText="1"/>
      <protection locked="0"/>
    </xf>
    <xf numFmtId="0" fontId="26" fillId="0" borderId="11" xfId="4" applyFont="1" applyFill="1" applyBorder="1" applyAlignment="1" applyProtection="1">
      <alignment horizontal="center" vertical="top" shrinkToFit="1"/>
      <protection locked="0"/>
    </xf>
    <xf numFmtId="0" fontId="36" fillId="0" borderId="17" xfId="4" applyFont="1" applyFill="1" applyBorder="1" applyAlignment="1" applyProtection="1">
      <alignment horizontal="center" vertical="top" shrinkToFit="1"/>
    </xf>
    <xf numFmtId="0" fontId="25" fillId="0" borderId="24" xfId="4" applyFont="1" applyFill="1" applyBorder="1" applyAlignment="1" applyProtection="1">
      <alignment horizontal="center" vertical="top" wrapText="1"/>
      <protection locked="0"/>
    </xf>
    <xf numFmtId="178" fontId="49" fillId="0" borderId="124" xfId="4" applyNumberFormat="1" applyFill="1" applyBorder="1" applyAlignment="1" applyProtection="1">
      <alignment horizontal="right" vertical="center" wrapText="1"/>
      <protection locked="0"/>
    </xf>
    <xf numFmtId="178" fontId="49" fillId="0" borderId="104" xfId="4" applyNumberFormat="1" applyFill="1" applyBorder="1" applyAlignment="1" applyProtection="1">
      <alignment horizontal="right" vertical="center" wrapText="1"/>
      <protection locked="0"/>
    </xf>
    <xf numFmtId="178" fontId="49" fillId="0" borderId="20" xfId="4" applyNumberFormat="1" applyFill="1" applyBorder="1" applyAlignment="1" applyProtection="1">
      <alignment horizontal="right" vertical="center" wrapText="1"/>
      <protection locked="0"/>
    </xf>
    <xf numFmtId="178" fontId="49" fillId="0" borderId="125" xfId="4" applyNumberFormat="1" applyFill="1" applyBorder="1" applyAlignment="1" applyProtection="1">
      <alignment horizontal="right" vertical="center" wrapText="1"/>
      <protection locked="0"/>
    </xf>
    <xf numFmtId="178" fontId="49" fillId="0" borderId="100" xfId="4" applyNumberFormat="1" applyFill="1" applyBorder="1" applyAlignment="1" applyProtection="1">
      <alignment horizontal="right" vertical="center" wrapText="1"/>
      <protection locked="0"/>
    </xf>
    <xf numFmtId="178" fontId="49" fillId="0" borderId="172" xfId="4" applyNumberFormat="1" applyFill="1" applyBorder="1" applyAlignment="1" applyProtection="1">
      <alignment horizontal="right" vertical="center" wrapText="1"/>
      <protection locked="0"/>
    </xf>
    <xf numFmtId="178" fontId="49" fillId="0" borderId="173" xfId="4" applyNumberFormat="1" applyFill="1" applyBorder="1" applyAlignment="1" applyProtection="1">
      <alignment horizontal="right" vertical="center" wrapText="1"/>
      <protection locked="0"/>
    </xf>
    <xf numFmtId="49" fontId="90" fillId="0" borderId="4" xfId="4" applyNumberFormat="1" applyFont="1" applyFill="1" applyBorder="1" applyAlignment="1" applyProtection="1">
      <alignment horizontal="left" vertical="top" wrapText="1"/>
    </xf>
    <xf numFmtId="49" fontId="90" fillId="0" borderId="2" xfId="4" applyNumberFormat="1" applyFont="1" applyFill="1" applyBorder="1" applyAlignment="1" applyProtection="1">
      <alignment horizontal="left" vertical="top" wrapText="1"/>
    </xf>
    <xf numFmtId="0" fontId="83" fillId="0" borderId="4" xfId="4" applyFont="1" applyBorder="1" applyAlignment="1" applyProtection="1">
      <alignment horizontal="left" vertical="top" wrapText="1"/>
      <protection locked="0"/>
    </xf>
    <xf numFmtId="0" fontId="41" fillId="0" borderId="0" xfId="4" applyFont="1" applyFill="1" applyBorder="1" applyAlignment="1" applyProtection="1">
      <alignment horizontal="right" vertical="center" wrapText="1"/>
      <protection locked="0"/>
    </xf>
    <xf numFmtId="0" fontId="40" fillId="0" borderId="0" xfId="4" applyFont="1" applyFill="1" applyBorder="1" applyAlignment="1" applyProtection="1">
      <alignment horizontal="right" vertical="center" wrapText="1"/>
      <protection locked="0"/>
    </xf>
    <xf numFmtId="0" fontId="49" fillId="0" borderId="14" xfId="4" applyFill="1" applyBorder="1" applyAlignment="1" applyProtection="1">
      <alignment horizontal="right" vertical="center" wrapText="1"/>
      <protection locked="0"/>
    </xf>
    <xf numFmtId="0" fontId="104" fillId="9" borderId="4" xfId="4" applyFont="1" applyFill="1" applyBorder="1" applyAlignment="1" applyProtection="1">
      <alignment vertical="top" wrapText="1"/>
    </xf>
    <xf numFmtId="0" fontId="83" fillId="10" borderId="2" xfId="4" applyFont="1" applyFill="1" applyBorder="1" applyAlignment="1" applyProtection="1">
      <alignment horizontal="left" vertical="top" wrapText="1"/>
    </xf>
    <xf numFmtId="0" fontId="42" fillId="0" borderId="24" xfId="4" applyFont="1" applyFill="1" applyBorder="1" applyAlignment="1" applyProtection="1">
      <alignment horizontal="center" vertical="top" wrapText="1"/>
    </xf>
    <xf numFmtId="0" fontId="49" fillId="0" borderId="159" xfId="4" applyFill="1" applyBorder="1" applyAlignment="1" applyProtection="1">
      <alignment horizontal="center" vertical="center" wrapText="1"/>
    </xf>
    <xf numFmtId="0" fontId="41" fillId="0" borderId="159" xfId="4" applyFont="1" applyFill="1" applyBorder="1" applyAlignment="1" applyProtection="1">
      <alignment horizontal="center" vertical="center" wrapText="1"/>
    </xf>
    <xf numFmtId="0" fontId="83" fillId="0" borderId="108" xfId="4" applyFont="1" applyFill="1" applyBorder="1" applyAlignment="1" applyProtection="1">
      <alignment horizontal="left" vertical="top" wrapText="1"/>
      <protection locked="0"/>
    </xf>
    <xf numFmtId="0" fontId="83" fillId="0" borderId="108" xfId="4" applyFont="1" applyFill="1" applyBorder="1" applyAlignment="1" applyProtection="1">
      <alignment vertical="top" wrapText="1"/>
      <protection locked="0"/>
    </xf>
    <xf numFmtId="0" fontId="49" fillId="0" borderId="159" xfId="4" applyFill="1" applyBorder="1" applyAlignment="1" applyProtection="1">
      <alignment horizontal="left" vertical="center" wrapText="1"/>
    </xf>
    <xf numFmtId="0" fontId="0" fillId="0" borderId="0" xfId="0" applyBorder="1" applyAlignment="1" applyProtection="1">
      <alignment horizontal="right" vertical="center"/>
    </xf>
    <xf numFmtId="0" fontId="0" fillId="19" borderId="15" xfId="0" applyFill="1" applyBorder="1" applyAlignment="1" applyProtection="1">
      <alignment horizontal="center" vertical="center" shrinkToFit="1"/>
    </xf>
    <xf numFmtId="0" fontId="0" fillId="19" borderId="12" xfId="0" applyFill="1" applyBorder="1" applyAlignment="1" applyProtection="1">
      <alignment horizontal="center" vertical="center" shrinkToFit="1"/>
    </xf>
    <xf numFmtId="0" fontId="49" fillId="0" borderId="0" xfId="4" applyFill="1" applyAlignment="1" applyProtection="1">
      <alignment horizontal="right" vertical="center" wrapText="1"/>
    </xf>
    <xf numFmtId="0" fontId="81" fillId="0" borderId="7" xfId="4" applyFont="1" applyFill="1" applyBorder="1" applyAlignment="1" applyProtection="1">
      <alignment vertical="center" wrapText="1"/>
    </xf>
    <xf numFmtId="0" fontId="89" fillId="0" borderId="7" xfId="4" applyFont="1" applyFill="1" applyBorder="1" applyAlignment="1" applyProtection="1">
      <alignment vertical="center" wrapText="1"/>
    </xf>
    <xf numFmtId="0" fontId="31" fillId="0" borderId="0" xfId="4" applyFont="1" applyFill="1" applyBorder="1" applyAlignment="1" applyProtection="1">
      <alignment horizontal="center" vertical="center" wrapText="1"/>
    </xf>
    <xf numFmtId="0" fontId="32" fillId="0" borderId="0" xfId="4" applyFont="1" applyFill="1" applyBorder="1" applyAlignment="1" applyProtection="1">
      <alignment horizontal="left" vertical="center" wrapText="1"/>
    </xf>
    <xf numFmtId="0" fontId="47" fillId="0" borderId="7" xfId="4" applyFont="1" applyFill="1" applyBorder="1" applyAlignment="1" applyProtection="1">
      <alignment horizontal="center" vertical="center" shrinkToFit="1"/>
    </xf>
    <xf numFmtId="0" fontId="96" fillId="0" borderId="0" xfId="0" applyFont="1" applyFill="1" applyBorder="1" applyAlignment="1" applyProtection="1">
      <alignment horizontal="center" vertical="center"/>
    </xf>
    <xf numFmtId="0" fontId="14" fillId="3" borderId="25" xfId="4" applyFont="1" applyFill="1" applyBorder="1" applyAlignment="1" applyProtection="1">
      <alignment horizontal="center" vertical="center" wrapText="1" shrinkToFit="1"/>
    </xf>
    <xf numFmtId="0" fontId="37" fillId="0" borderId="0" xfId="4" applyFont="1" applyFill="1" applyBorder="1" applyAlignment="1" applyProtection="1">
      <alignment horizontal="center" vertical="center" wrapText="1"/>
      <protection locked="0"/>
    </xf>
    <xf numFmtId="0" fontId="42" fillId="0" borderId="0" xfId="4" applyFont="1" applyFill="1" applyBorder="1" applyAlignment="1" applyProtection="1">
      <alignment vertical="center" wrapText="1"/>
    </xf>
    <xf numFmtId="0" fontId="42" fillId="0" borderId="7" xfId="4" applyFont="1" applyFill="1" applyBorder="1" applyAlignment="1" applyProtection="1">
      <alignment horizontal="center" vertical="center" shrinkToFit="1"/>
    </xf>
    <xf numFmtId="0" fontId="37" fillId="0" borderId="7" xfId="4" applyFont="1" applyFill="1" applyBorder="1" applyAlignment="1" applyProtection="1">
      <alignment horizontal="center" vertical="center" wrapText="1"/>
      <protection locked="0"/>
    </xf>
    <xf numFmtId="49" fontId="14" fillId="0" borderId="24" xfId="4" applyNumberFormat="1" applyFont="1" applyFill="1" applyBorder="1" applyAlignment="1" applyProtection="1">
      <alignment horizontal="center" vertical="center" wrapText="1"/>
    </xf>
    <xf numFmtId="31" fontId="32" fillId="0" borderId="0" xfId="4" applyNumberFormat="1" applyFont="1" applyFill="1" applyBorder="1" applyAlignment="1" applyProtection="1">
      <alignment horizontal="center" vertical="center" wrapText="1"/>
    </xf>
    <xf numFmtId="31" fontId="53" fillId="0" borderId="0" xfId="0" applyNumberFormat="1" applyFont="1" applyBorder="1" applyAlignment="1" applyProtection="1">
      <alignment horizontal="center" vertical="center" shrinkToFit="1"/>
    </xf>
    <xf numFmtId="49" fontId="14" fillId="0" borderId="0" xfId="4" applyNumberFormat="1" applyFont="1" applyFill="1" applyBorder="1" applyAlignment="1" applyProtection="1">
      <alignment horizontal="center" vertical="center" wrapText="1"/>
    </xf>
    <xf numFmtId="0" fontId="37" fillId="0" borderId="0" xfId="4" applyFont="1" applyFill="1" applyBorder="1" applyAlignment="1" applyProtection="1">
      <alignment horizontal="left" vertical="top" wrapText="1"/>
    </xf>
    <xf numFmtId="0" fontId="0" fillId="19" borderId="2" xfId="0" applyFill="1" applyBorder="1" applyAlignment="1" applyProtection="1">
      <alignment horizontal="center"/>
    </xf>
    <xf numFmtId="0" fontId="14" fillId="19" borderId="2" xfId="4" applyFont="1" applyFill="1" applyBorder="1" applyAlignment="1" applyProtection="1">
      <alignment horizontal="center" vertical="center" wrapText="1"/>
    </xf>
    <xf numFmtId="0" fontId="14" fillId="19" borderId="2" xfId="4" applyFont="1" applyFill="1" applyBorder="1" applyAlignment="1" applyProtection="1">
      <alignment horizontal="center" vertical="center" wrapText="1" shrinkToFit="1"/>
    </xf>
    <xf numFmtId="31" fontId="0" fillId="19" borderId="2" xfId="0" applyNumberFormat="1" applyFill="1" applyBorder="1" applyAlignment="1" applyProtection="1">
      <alignment vertical="center"/>
    </xf>
    <xf numFmtId="31" fontId="0" fillId="19" borderId="2" xfId="0" applyNumberFormat="1" applyFill="1" applyBorder="1" applyAlignment="1" applyProtection="1">
      <alignment horizontal="right" vertical="center"/>
    </xf>
    <xf numFmtId="0" fontId="0" fillId="19" borderId="4" xfId="0" applyFill="1" applyBorder="1" applyAlignment="1" applyProtection="1">
      <alignment horizontal="center"/>
    </xf>
    <xf numFmtId="0" fontId="0" fillId="19" borderId="13" xfId="0" applyFill="1" applyBorder="1" applyAlignment="1" applyProtection="1">
      <alignment horizontal="center" vertical="center" shrinkToFit="1"/>
    </xf>
    <xf numFmtId="38" fontId="109" fillId="19" borderId="2" xfId="1" applyFont="1" applyFill="1" applyBorder="1" applyAlignment="1" applyProtection="1">
      <alignment horizontal="center" vertical="center" shrinkToFit="1"/>
    </xf>
    <xf numFmtId="182" fontId="109" fillId="19" borderId="2" xfId="1" applyNumberFormat="1" applyFont="1" applyFill="1" applyBorder="1" applyAlignment="1">
      <alignment horizontal="center" vertical="center" shrinkToFit="1"/>
    </xf>
    <xf numFmtId="0" fontId="0" fillId="0" borderId="109" xfId="0" applyBorder="1" applyAlignment="1">
      <alignment horizontal="left" vertical="center" shrinkToFit="1"/>
    </xf>
    <xf numFmtId="0" fontId="0" fillId="0" borderId="99" xfId="0" applyBorder="1" applyAlignment="1">
      <alignment horizontal="left" vertical="center" shrinkToFit="1"/>
    </xf>
    <xf numFmtId="0" fontId="0" fillId="0" borderId="98" xfId="0" applyFill="1" applyBorder="1" applyAlignment="1">
      <alignment horizontal="center" vertical="center" shrinkToFit="1"/>
    </xf>
    <xf numFmtId="0" fontId="0" fillId="0" borderId="2" xfId="0" applyFill="1" applyBorder="1" applyAlignment="1">
      <alignment vertical="center" shrinkToFit="1"/>
    </xf>
    <xf numFmtId="0" fontId="71" fillId="0" borderId="99" xfId="0" applyFont="1" applyFill="1" applyBorder="1" applyAlignment="1">
      <alignment horizontal="left" vertical="center" shrinkToFit="1"/>
    </xf>
    <xf numFmtId="0" fontId="0" fillId="0" borderId="99" xfId="0" applyFill="1" applyBorder="1" applyAlignment="1">
      <alignment horizontal="left" vertical="center" shrinkToFit="1"/>
    </xf>
    <xf numFmtId="0" fontId="0" fillId="0" borderId="110" xfId="0" applyFill="1" applyBorder="1" applyAlignment="1">
      <alignment vertical="center" shrinkToFit="1"/>
    </xf>
    <xf numFmtId="0" fontId="71" fillId="0" borderId="2" xfId="0" applyFont="1" applyFill="1" applyBorder="1" applyAlignment="1">
      <alignment vertical="center" shrinkToFit="1"/>
    </xf>
    <xf numFmtId="0" fontId="71" fillId="0" borderId="2" xfId="0" applyFont="1" applyFill="1" applyBorder="1" applyAlignment="1">
      <alignment horizontal="left" vertical="center" shrinkToFit="1"/>
    </xf>
    <xf numFmtId="0" fontId="0" fillId="0" borderId="100" xfId="0" applyFill="1" applyBorder="1" applyAlignment="1">
      <alignment horizontal="center" vertical="center" shrinkToFit="1"/>
    </xf>
    <xf numFmtId="0" fontId="0" fillId="0" borderId="101" xfId="0" applyFill="1" applyBorder="1" applyAlignment="1">
      <alignment vertical="center" shrinkToFit="1"/>
    </xf>
    <xf numFmtId="0" fontId="71" fillId="0" borderId="101" xfId="0" applyFont="1" applyFill="1" applyBorder="1" applyAlignment="1">
      <alignment vertical="center" shrinkToFit="1"/>
    </xf>
    <xf numFmtId="0" fontId="0" fillId="0" borderId="102" xfId="0" applyFill="1" applyBorder="1" applyAlignment="1">
      <alignment horizontal="left" vertical="center" shrinkToFit="1"/>
    </xf>
    <xf numFmtId="0" fontId="0" fillId="0" borderId="2" xfId="0" applyFill="1" applyBorder="1" applyAlignment="1">
      <alignment horizontal="center" vertical="center" wrapText="1"/>
    </xf>
    <xf numFmtId="0" fontId="0" fillId="0" borderId="2" xfId="0" applyFill="1" applyBorder="1" applyAlignment="1">
      <alignment vertical="center" wrapText="1" shrinkToFit="1"/>
    </xf>
    <xf numFmtId="0" fontId="61" fillId="0" borderId="2" xfId="0" applyFont="1" applyFill="1" applyBorder="1" applyAlignment="1">
      <alignment vertical="center" wrapText="1" shrinkToFit="1"/>
    </xf>
    <xf numFmtId="0" fontId="0" fillId="0" borderId="2" xfId="0" applyFill="1" applyBorder="1" applyAlignment="1">
      <alignment horizontal="left" vertical="center" wrapText="1"/>
    </xf>
    <xf numFmtId="0" fontId="0" fillId="0" borderId="2" xfId="0" applyFill="1" applyBorder="1" applyAlignment="1">
      <alignment horizontal="left" vertical="center" shrinkToFit="1"/>
    </xf>
    <xf numFmtId="0" fontId="0" fillId="0" borderId="15" xfId="0" applyFill="1" applyBorder="1" applyAlignment="1">
      <alignment horizontal="center" vertical="center" wrapText="1"/>
    </xf>
    <xf numFmtId="0" fontId="0" fillId="0" borderId="15" xfId="0" applyFill="1" applyBorder="1" applyAlignment="1">
      <alignment vertical="center" shrinkToFit="1"/>
    </xf>
    <xf numFmtId="0" fontId="0" fillId="0" borderId="15" xfId="0" applyFill="1" applyBorder="1" applyAlignment="1">
      <alignment horizontal="left" vertical="center" wrapText="1"/>
    </xf>
    <xf numFmtId="0" fontId="0" fillId="0" borderId="15" xfId="0" applyFill="1" applyBorder="1" applyAlignment="1">
      <alignment vertical="center" wrapText="1"/>
    </xf>
    <xf numFmtId="0" fontId="0" fillId="0" borderId="0" xfId="0" applyFill="1" applyBorder="1" applyAlignment="1">
      <alignment vertical="center" wrapText="1"/>
    </xf>
    <xf numFmtId="0" fontId="71" fillId="0" borderId="0" xfId="0" applyFont="1" applyFill="1" applyBorder="1" applyAlignment="1">
      <alignment vertical="center" shrinkToFit="1"/>
    </xf>
    <xf numFmtId="0" fontId="91" fillId="0" borderId="0" xfId="0" applyFont="1" applyFill="1" applyBorder="1" applyAlignment="1">
      <alignment vertical="center" shrinkToFit="1"/>
    </xf>
    <xf numFmtId="0" fontId="71" fillId="0" borderId="0" xfId="0" applyFont="1" applyFill="1" applyBorder="1" applyAlignment="1">
      <alignment horizontal="left" vertical="center" shrinkToFit="1"/>
    </xf>
    <xf numFmtId="0" fontId="63" fillId="0" borderId="0" xfId="0" applyFont="1" applyFill="1" applyBorder="1" applyAlignment="1" applyProtection="1">
      <alignment horizontal="center" vertical="top" wrapText="1"/>
    </xf>
    <xf numFmtId="0" fontId="63" fillId="0" borderId="0" xfId="0" applyFont="1" applyFill="1" applyBorder="1" applyAlignment="1" applyProtection="1">
      <alignment horizontal="center" vertical="top"/>
    </xf>
    <xf numFmtId="0" fontId="68" fillId="0" borderId="0" xfId="0" applyFont="1" applyBorder="1" applyAlignment="1" applyProtection="1">
      <alignment horizontal="center" vertical="center" wrapText="1"/>
    </xf>
    <xf numFmtId="0" fontId="68" fillId="0" borderId="19" xfId="0" applyFont="1" applyBorder="1" applyAlignment="1" applyProtection="1">
      <alignment horizontal="center" vertical="center" wrapText="1"/>
    </xf>
    <xf numFmtId="0" fontId="11" fillId="0" borderId="87" xfId="4" applyFont="1" applyFill="1" applyBorder="1" applyAlignment="1" applyProtection="1">
      <alignment horizontal="left" vertical="top" wrapText="1"/>
      <protection locked="0"/>
    </xf>
    <xf numFmtId="0" fontId="11" fillId="0" borderId="78" xfId="4" applyFont="1" applyFill="1" applyBorder="1" applyAlignment="1" applyProtection="1">
      <alignment horizontal="left" vertical="top" wrapText="1"/>
      <protection locked="0"/>
    </xf>
    <xf numFmtId="0" fontId="11" fillId="0" borderId="2" xfId="4" applyFont="1" applyBorder="1" applyAlignment="1" applyProtection="1">
      <alignment horizontal="left" vertical="top" wrapText="1"/>
      <protection locked="0"/>
    </xf>
    <xf numFmtId="0" fontId="11" fillId="0" borderId="79" xfId="4" quotePrefix="1" applyFont="1" applyFill="1" applyBorder="1" applyAlignment="1" applyProtection="1">
      <alignment horizontal="center" vertical="center" wrapText="1"/>
      <protection locked="0"/>
    </xf>
    <xf numFmtId="0" fontId="11" fillId="0" borderId="87" xfId="4" quotePrefix="1" applyFont="1" applyFill="1" applyBorder="1" applyAlignment="1" applyProtection="1">
      <alignment horizontal="center" vertical="center" wrapText="1"/>
      <protection locked="0"/>
    </xf>
    <xf numFmtId="0" fontId="11" fillId="0" borderId="78" xfId="4" applyFont="1" applyFill="1" applyBorder="1" applyAlignment="1" applyProtection="1">
      <alignment horizontal="left" vertical="center" wrapText="1"/>
      <protection locked="0"/>
    </xf>
    <xf numFmtId="0" fontId="83" fillId="0" borderId="2" xfId="4" applyFont="1" applyFill="1" applyBorder="1" applyAlignment="1" applyProtection="1">
      <alignment horizontal="left" vertical="top" wrapText="1"/>
    </xf>
    <xf numFmtId="0" fontId="10" fillId="0" borderId="79" xfId="4" applyFont="1" applyFill="1" applyBorder="1" applyAlignment="1" applyProtection="1">
      <alignment horizontal="center" vertical="center" wrapText="1"/>
      <protection locked="0"/>
    </xf>
    <xf numFmtId="0" fontId="10" fillId="0" borderId="87" xfId="4" applyFont="1" applyFill="1" applyBorder="1" applyAlignment="1" applyProtection="1">
      <alignment horizontal="center" vertical="center" wrapText="1"/>
      <protection locked="0"/>
    </xf>
    <xf numFmtId="0" fontId="10" fillId="0" borderId="5" xfId="4" applyFont="1" applyBorder="1" applyAlignment="1" applyProtection="1">
      <alignment horizontal="left" vertical="top" wrapText="1"/>
      <protection locked="0"/>
    </xf>
    <xf numFmtId="0" fontId="10" fillId="0" borderId="78" xfId="4" applyFont="1" applyFill="1" applyBorder="1" applyAlignment="1" applyProtection="1">
      <alignment horizontal="left" vertical="top" wrapText="1"/>
      <protection locked="0"/>
    </xf>
    <xf numFmtId="0" fontId="9" fillId="0" borderId="5" xfId="4" applyFont="1" applyBorder="1" applyAlignment="1" applyProtection="1">
      <alignment horizontal="center" vertical="center" shrinkToFit="1"/>
      <protection locked="0"/>
    </xf>
    <xf numFmtId="38" fontId="83" fillId="9" borderId="4" xfId="4" applyNumberFormat="1" applyFont="1" applyFill="1" applyBorder="1" applyAlignment="1" applyProtection="1">
      <alignment vertical="top" wrapText="1"/>
    </xf>
    <xf numFmtId="0" fontId="103" fillId="0" borderId="2" xfId="0" applyFont="1" applyFill="1" applyBorder="1" applyAlignment="1">
      <alignment vertical="center" wrapText="1"/>
    </xf>
    <xf numFmtId="0" fontId="54" fillId="0" borderId="2" xfId="0" applyFont="1" applyFill="1" applyBorder="1" applyAlignment="1">
      <alignment vertical="center" wrapText="1"/>
    </xf>
    <xf numFmtId="0" fontId="67" fillId="0" borderId="2" xfId="0" applyFont="1" applyBorder="1" applyAlignment="1">
      <alignment horizontal="left" vertical="center" wrapText="1"/>
    </xf>
    <xf numFmtId="0" fontId="67" fillId="0" borderId="2" xfId="0" applyFont="1" applyFill="1" applyBorder="1" applyAlignment="1">
      <alignment horizontal="left" vertical="center" wrapText="1"/>
    </xf>
    <xf numFmtId="0" fontId="101" fillId="0" borderId="0" xfId="0" applyFont="1" applyBorder="1" applyAlignment="1">
      <alignment vertical="center" wrapText="1"/>
    </xf>
    <xf numFmtId="0" fontId="0" fillId="3" borderId="192" xfId="0" applyFill="1" applyBorder="1" applyAlignment="1">
      <alignment horizontal="left" vertical="center" wrapText="1"/>
    </xf>
    <xf numFmtId="0" fontId="101" fillId="0" borderId="4" xfId="0" applyFont="1" applyBorder="1" applyAlignment="1">
      <alignment vertical="center" wrapText="1"/>
    </xf>
    <xf numFmtId="0" fontId="0" fillId="0" borderId="16" xfId="0" applyBorder="1" applyAlignment="1">
      <alignment vertical="center" shrinkToFit="1"/>
    </xf>
    <xf numFmtId="49" fontId="0" fillId="19" borderId="2" xfId="0" applyNumberFormat="1" applyFill="1" applyBorder="1" applyAlignment="1" applyProtection="1">
      <alignment horizontal="left" vertical="center"/>
    </xf>
    <xf numFmtId="49" fontId="0" fillId="19" borderId="2" xfId="0" applyNumberFormat="1" applyFill="1" applyBorder="1" applyAlignment="1" applyProtection="1">
      <alignment vertical="center"/>
    </xf>
    <xf numFmtId="38" fontId="0" fillId="19" borderId="158" xfId="1" applyFont="1" applyFill="1" applyBorder="1" applyAlignment="1" applyProtection="1">
      <alignment horizontal="center" vertical="center" shrinkToFit="1"/>
    </xf>
    <xf numFmtId="38" fontId="0" fillId="19" borderId="80" xfId="1" applyFont="1" applyFill="1" applyBorder="1" applyAlignment="1" applyProtection="1">
      <alignment horizontal="center" vertical="center" shrinkToFit="1"/>
    </xf>
    <xf numFmtId="38" fontId="0" fillId="19" borderId="168" xfId="1" applyFont="1" applyFill="1" applyBorder="1" applyAlignment="1" applyProtection="1">
      <alignment horizontal="center" vertical="center" shrinkToFit="1"/>
    </xf>
    <xf numFmtId="0" fontId="0" fillId="0" borderId="0" xfId="0" applyAlignment="1">
      <alignment vertical="center"/>
    </xf>
    <xf numFmtId="12" fontId="0" fillId="0" borderId="2" xfId="0" applyNumberFormat="1" applyBorder="1" applyAlignment="1">
      <alignment vertical="center"/>
    </xf>
    <xf numFmtId="12" fontId="0" fillId="0" borderId="0" xfId="0" applyNumberFormat="1" applyBorder="1" applyAlignment="1">
      <alignment vertical="center"/>
    </xf>
    <xf numFmtId="0" fontId="71" fillId="0" borderId="0" xfId="0" applyFont="1" applyBorder="1" applyAlignment="1">
      <alignment vertical="center"/>
    </xf>
    <xf numFmtId="49" fontId="83" fillId="0" borderId="2" xfId="4" applyNumberFormat="1" applyFont="1" applyBorder="1" applyAlignment="1" applyProtection="1">
      <alignment horizontal="left" vertical="top" wrapText="1"/>
      <protection locked="0"/>
    </xf>
    <xf numFmtId="49" fontId="6" fillId="0" borderId="11" xfId="4" applyNumberFormat="1" applyFont="1" applyBorder="1" applyAlignment="1" applyProtection="1">
      <alignment horizontal="left" vertical="top" wrapText="1"/>
    </xf>
    <xf numFmtId="178" fontId="49" fillId="10" borderId="79" xfId="4" applyNumberFormat="1" applyFill="1" applyBorder="1" applyAlignment="1" applyProtection="1">
      <alignment horizontal="right" vertical="center" wrapText="1"/>
      <protection locked="0"/>
    </xf>
    <xf numFmtId="178" fontId="49" fillId="10" borderId="15" xfId="4" applyNumberFormat="1" applyFill="1" applyBorder="1" applyAlignment="1" applyProtection="1">
      <alignment horizontal="right" vertical="center" wrapText="1"/>
      <protection locked="0"/>
    </xf>
    <xf numFmtId="178" fontId="49" fillId="10" borderId="101" xfId="4" applyNumberFormat="1" applyFill="1" applyBorder="1" applyAlignment="1" applyProtection="1">
      <alignment horizontal="right" vertical="center" wrapText="1"/>
      <protection locked="0"/>
    </xf>
    <xf numFmtId="0" fontId="83" fillId="0" borderId="4" xfId="4" applyFont="1" applyFill="1" applyBorder="1" applyAlignment="1" applyProtection="1">
      <alignment horizontal="left" vertical="top" wrapText="1"/>
      <protection locked="0"/>
    </xf>
    <xf numFmtId="0" fontId="5" fillId="0" borderId="4" xfId="4" applyFont="1" applyFill="1" applyBorder="1" applyAlignment="1" applyProtection="1">
      <alignment horizontal="center" vertical="top" wrapText="1"/>
      <protection locked="0"/>
    </xf>
    <xf numFmtId="0" fontId="83" fillId="0" borderId="4" xfId="4" applyFont="1" applyFill="1" applyBorder="1" applyAlignment="1" applyProtection="1">
      <alignment horizontal="left" vertical="top" wrapText="1"/>
      <protection locked="0"/>
    </xf>
    <xf numFmtId="177" fontId="55" fillId="10" borderId="1" xfId="0" applyNumberFormat="1" applyFont="1" applyFill="1" applyBorder="1" applyAlignment="1" applyProtection="1">
      <alignment vertical="center"/>
    </xf>
    <xf numFmtId="0" fontId="4" fillId="0" borderId="79" xfId="4" applyFont="1" applyFill="1" applyBorder="1" applyAlignment="1" applyProtection="1">
      <alignment horizontal="center" vertical="center" wrapText="1"/>
      <protection locked="0"/>
    </xf>
    <xf numFmtId="183" fontId="3" fillId="0" borderId="78" xfId="4" applyNumberFormat="1" applyFont="1" applyFill="1" applyBorder="1" applyAlignment="1" applyProtection="1">
      <alignment horizontal="center" vertical="center" wrapText="1"/>
      <protection locked="0"/>
    </xf>
    <xf numFmtId="183" fontId="53" fillId="0" borderId="130" xfId="0" applyNumberFormat="1" applyFont="1" applyBorder="1" applyAlignment="1" applyProtection="1">
      <alignment horizontal="center" vertical="center" shrinkToFit="1"/>
      <protection locked="0"/>
    </xf>
    <xf numFmtId="183" fontId="32" fillId="0" borderId="78" xfId="4" applyNumberFormat="1" applyFont="1" applyFill="1" applyBorder="1" applyAlignment="1" applyProtection="1">
      <alignment horizontal="center" vertical="center" wrapText="1"/>
      <protection locked="0"/>
    </xf>
    <xf numFmtId="0" fontId="3" fillId="3" borderId="2" xfId="4" applyFont="1" applyFill="1" applyBorder="1" applyAlignment="1" applyProtection="1">
      <alignment horizontal="center" vertical="center" wrapText="1"/>
    </xf>
    <xf numFmtId="49" fontId="7" fillId="0" borderId="87" xfId="4" applyNumberFormat="1" applyFont="1" applyFill="1" applyBorder="1" applyAlignment="1" applyProtection="1">
      <alignment horizontal="left" vertical="center" wrapText="1"/>
      <protection locked="0"/>
    </xf>
    <xf numFmtId="49" fontId="14" fillId="0" borderId="87" xfId="4" applyNumberFormat="1" applyFont="1" applyFill="1" applyBorder="1" applyAlignment="1" applyProtection="1">
      <alignment horizontal="left" vertical="center" wrapText="1"/>
      <protection locked="0"/>
    </xf>
    <xf numFmtId="38" fontId="53" fillId="10" borderId="146" xfId="1" applyFont="1" applyFill="1" applyBorder="1" applyAlignment="1" applyProtection="1">
      <alignment vertical="center" wrapText="1"/>
    </xf>
    <xf numFmtId="38" fontId="53" fillId="10" borderId="102" xfId="1" applyFont="1" applyFill="1" applyBorder="1" applyAlignment="1" applyProtection="1">
      <alignment vertical="center" wrapText="1"/>
    </xf>
    <xf numFmtId="0" fontId="83" fillId="0" borderId="108" xfId="4" applyFont="1" applyFill="1" applyBorder="1" applyAlignment="1" applyProtection="1">
      <alignment horizontal="left" vertical="top" wrapText="1"/>
    </xf>
    <xf numFmtId="0" fontId="1" fillId="0" borderId="99" xfId="4" applyFont="1" applyFill="1" applyBorder="1" applyAlignment="1" applyProtection="1">
      <alignment horizontal="center" vertical="center" shrinkToFit="1"/>
      <protection locked="0"/>
    </xf>
    <xf numFmtId="0" fontId="1" fillId="0" borderId="2" xfId="4" applyFont="1" applyBorder="1" applyAlignment="1" applyProtection="1">
      <alignment horizontal="center" vertical="center" shrinkToFit="1"/>
      <protection locked="0"/>
    </xf>
    <xf numFmtId="0" fontId="1" fillId="0" borderId="2" xfId="4" applyFont="1" applyBorder="1" applyAlignment="1" applyProtection="1">
      <alignment horizontal="left" vertical="top" wrapText="1"/>
      <protection locked="0"/>
    </xf>
    <xf numFmtId="0" fontId="1" fillId="0" borderId="78" xfId="4" applyFont="1" applyFill="1" applyBorder="1" applyAlignment="1" applyProtection="1">
      <alignment horizontal="left" vertical="center" wrapText="1"/>
      <protection locked="0"/>
    </xf>
    <xf numFmtId="0" fontId="1" fillId="0" borderId="79" xfId="4" applyFont="1" applyFill="1" applyBorder="1" applyAlignment="1" applyProtection="1">
      <alignment horizontal="center" vertical="center" wrapText="1"/>
      <protection locked="0"/>
    </xf>
    <xf numFmtId="0" fontId="1" fillId="0" borderId="87" xfId="4" applyFont="1" applyFill="1" applyBorder="1" applyAlignment="1" applyProtection="1">
      <alignment horizontal="center" vertical="center" wrapText="1"/>
      <protection locked="0"/>
    </xf>
    <xf numFmtId="49" fontId="1" fillId="0" borderId="2" xfId="4" applyNumberFormat="1" applyFont="1" applyBorder="1" applyAlignment="1" applyProtection="1">
      <alignment horizontal="center" vertical="center" wrapText="1"/>
      <protection locked="0"/>
    </xf>
    <xf numFmtId="0" fontId="1" fillId="0" borderId="2" xfId="4" applyFont="1" applyBorder="1" applyAlignment="1" applyProtection="1">
      <alignment horizontal="center" vertical="center" wrapText="1"/>
      <protection locked="0"/>
    </xf>
    <xf numFmtId="0" fontId="1" fillId="0" borderId="0" xfId="4" applyFont="1" applyFill="1" applyBorder="1" applyAlignment="1" applyProtection="1">
      <alignment horizontal="left" vertical="center" wrapText="1"/>
    </xf>
    <xf numFmtId="0" fontId="1" fillId="0" borderId="7" xfId="4" applyFont="1" applyFill="1" applyBorder="1" applyAlignment="1" applyProtection="1">
      <alignment horizontal="center" vertical="center" wrapText="1"/>
      <protection locked="0"/>
    </xf>
    <xf numFmtId="0" fontId="1" fillId="0" borderId="0" xfId="4" applyFont="1" applyFill="1" applyBorder="1" applyAlignment="1" applyProtection="1">
      <alignment horizontal="center" vertical="center" wrapText="1"/>
    </xf>
    <xf numFmtId="0" fontId="1" fillId="0" borderId="10" xfId="4" applyFont="1" applyFill="1" applyBorder="1" applyAlignment="1" applyProtection="1">
      <alignment horizontal="center" vertical="center" wrapText="1"/>
      <protection locked="0"/>
    </xf>
    <xf numFmtId="0" fontId="1" fillId="0" borderId="87" xfId="4" quotePrefix="1" applyFont="1" applyFill="1" applyBorder="1" applyAlignment="1" applyProtection="1">
      <alignment horizontal="center" vertical="center" wrapText="1"/>
      <protection locked="0"/>
    </xf>
    <xf numFmtId="0" fontId="1" fillId="0" borderId="2" xfId="4" applyFont="1" applyFill="1" applyBorder="1" applyAlignment="1" applyProtection="1">
      <alignment horizontal="left" vertical="top" wrapText="1"/>
      <protection locked="0"/>
    </xf>
    <xf numFmtId="0" fontId="54" fillId="0" borderId="5" xfId="0" applyFont="1" applyBorder="1" applyAlignment="1">
      <alignment horizontal="center" vertical="center" wrapText="1"/>
    </xf>
    <xf numFmtId="0" fontId="54" fillId="0" borderId="9" xfId="0" applyFont="1" applyBorder="1" applyAlignment="1">
      <alignment horizontal="center" vertical="center" wrapText="1"/>
    </xf>
    <xf numFmtId="0" fontId="54" fillId="0" borderId="10" xfId="0" applyFont="1" applyBorder="1" applyAlignment="1">
      <alignment horizontal="center" vertical="center" wrapText="1"/>
    </xf>
    <xf numFmtId="0" fontId="0" fillId="0" borderId="5" xfId="0" applyFont="1" applyBorder="1" applyAlignment="1">
      <alignment horizontal="left" vertical="center" wrapText="1" shrinkToFit="1"/>
    </xf>
    <xf numFmtId="0" fontId="0" fillId="0" borderId="9" xfId="0" applyFont="1" applyBorder="1" applyAlignment="1">
      <alignment horizontal="left" vertical="center" wrapText="1" shrinkToFit="1"/>
    </xf>
    <xf numFmtId="0" fontId="0" fillId="0" borderId="112" xfId="0" applyFont="1" applyBorder="1" applyAlignment="1">
      <alignment horizontal="left" vertical="center" wrapText="1" shrinkToFit="1"/>
    </xf>
    <xf numFmtId="0" fontId="89" fillId="3" borderId="12" xfId="4" applyFont="1" applyFill="1" applyBorder="1" applyAlignment="1" applyProtection="1">
      <alignment horizontal="center" vertical="center" wrapText="1"/>
    </xf>
    <xf numFmtId="0" fontId="89" fillId="3" borderId="11" xfId="4" applyFont="1" applyFill="1" applyBorder="1" applyAlignment="1" applyProtection="1">
      <alignment horizontal="center" vertical="center" wrapText="1"/>
    </xf>
    <xf numFmtId="0" fontId="89" fillId="3" borderId="17" xfId="4" applyFont="1" applyFill="1" applyBorder="1" applyAlignment="1" applyProtection="1">
      <alignment horizontal="center" vertical="center" wrapText="1"/>
    </xf>
    <xf numFmtId="0" fontId="83" fillId="3" borderId="15" xfId="4" applyFont="1" applyFill="1" applyBorder="1" applyAlignment="1" applyProtection="1">
      <alignment horizontal="left" vertical="center" wrapText="1"/>
    </xf>
    <xf numFmtId="0" fontId="83" fillId="3" borderId="7" xfId="4" applyFont="1" applyFill="1" applyBorder="1" applyAlignment="1" applyProtection="1">
      <alignment horizontal="left" vertical="center" wrapText="1"/>
    </xf>
    <xf numFmtId="0" fontId="0" fillId="3" borderId="8" xfId="0" applyFill="1" applyBorder="1" applyAlignment="1" applyProtection="1">
      <alignment horizontal="left" vertical="center" wrapText="1"/>
    </xf>
    <xf numFmtId="0" fontId="81" fillId="15" borderId="5" xfId="4" applyFont="1" applyFill="1" applyBorder="1" applyAlignment="1" applyProtection="1">
      <alignment horizontal="left" vertical="center" wrapText="1"/>
    </xf>
    <xf numFmtId="0" fontId="81" fillId="15" borderId="9" xfId="4" applyFont="1" applyFill="1" applyBorder="1" applyAlignment="1" applyProtection="1">
      <alignment horizontal="left" vertical="center" wrapText="1"/>
    </xf>
    <xf numFmtId="0" fontId="81" fillId="15" borderId="10" xfId="4" applyFont="1" applyFill="1" applyBorder="1" applyAlignment="1" applyProtection="1">
      <alignment horizontal="left" vertical="center" wrapText="1"/>
    </xf>
    <xf numFmtId="0" fontId="81" fillId="16" borderId="5" xfId="4" applyFont="1" applyFill="1" applyBorder="1" applyAlignment="1" applyProtection="1">
      <alignment horizontal="left" vertical="center" wrapText="1"/>
    </xf>
    <xf numFmtId="0" fontId="81" fillId="16" borderId="9" xfId="4" applyFont="1" applyFill="1" applyBorder="1" applyAlignment="1" applyProtection="1">
      <alignment horizontal="left" vertical="center" wrapText="1"/>
    </xf>
    <xf numFmtId="0" fontId="81" fillId="16" borderId="10" xfId="4" applyFont="1" applyFill="1" applyBorder="1" applyAlignment="1" applyProtection="1">
      <alignment horizontal="left" vertical="center" wrapText="1"/>
    </xf>
    <xf numFmtId="0" fontId="42" fillId="3" borderId="89" xfId="4" applyFont="1" applyFill="1" applyBorder="1" applyAlignment="1" applyProtection="1">
      <alignment horizontal="center" vertical="center" wrapText="1"/>
    </xf>
    <xf numFmtId="0" fontId="42" fillId="3" borderId="55" xfId="4" applyFont="1" applyFill="1" applyBorder="1" applyAlignment="1" applyProtection="1">
      <alignment horizontal="center" vertical="center" wrapText="1"/>
    </xf>
    <xf numFmtId="0" fontId="42" fillId="3" borderId="90" xfId="4" applyFont="1" applyFill="1" applyBorder="1" applyAlignment="1" applyProtection="1">
      <alignment horizontal="center" vertical="center" wrapText="1"/>
    </xf>
    <xf numFmtId="49" fontId="87" fillId="0" borderId="0" xfId="4" applyNumberFormat="1" applyFont="1" applyFill="1" applyBorder="1" applyAlignment="1" applyProtection="1">
      <alignment horizontal="left" vertical="center" wrapText="1" shrinkToFit="1"/>
    </xf>
    <xf numFmtId="49" fontId="87" fillId="0" borderId="0" xfId="4" applyNumberFormat="1" applyFont="1" applyFill="1" applyBorder="1" applyAlignment="1" applyProtection="1">
      <alignment horizontal="left" vertical="center" shrinkToFit="1"/>
    </xf>
    <xf numFmtId="49" fontId="88" fillId="0" borderId="0" xfId="4" applyNumberFormat="1" applyFont="1" applyFill="1" applyBorder="1" applyAlignment="1" applyProtection="1">
      <alignment horizontal="left" vertical="center" wrapText="1" shrinkToFit="1"/>
    </xf>
    <xf numFmtId="49" fontId="98" fillId="0" borderId="5" xfId="4" applyNumberFormat="1" applyFont="1" applyFill="1" applyBorder="1" applyAlignment="1" applyProtection="1">
      <alignment horizontal="left" vertical="center" wrapText="1" shrinkToFit="1"/>
    </xf>
    <xf numFmtId="49" fontId="98" fillId="0" borderId="9" xfId="4" applyNumberFormat="1" applyFont="1" applyFill="1" applyBorder="1" applyAlignment="1" applyProtection="1">
      <alignment horizontal="left" vertical="center" wrapText="1" shrinkToFit="1"/>
    </xf>
    <xf numFmtId="0" fontId="46" fillId="3" borderId="15" xfId="4" applyFont="1" applyFill="1" applyBorder="1" applyAlignment="1" applyProtection="1">
      <alignment horizontal="center" vertical="center" wrapText="1"/>
    </xf>
    <xf numFmtId="0" fontId="46" fillId="3" borderId="16" xfId="4" applyFont="1" applyFill="1" applyBorder="1" applyAlignment="1" applyProtection="1">
      <alignment horizontal="center" vertical="center" wrapText="1"/>
    </xf>
    <xf numFmtId="0" fontId="46" fillId="3" borderId="4" xfId="4" applyFont="1" applyFill="1" applyBorder="1" applyAlignment="1" applyProtection="1">
      <alignment horizontal="center" vertical="center" wrapText="1"/>
    </xf>
    <xf numFmtId="0" fontId="15" fillId="3" borderId="15" xfId="4" applyFont="1" applyFill="1" applyBorder="1" applyAlignment="1" applyProtection="1">
      <alignment horizontal="center" vertical="center" wrapText="1"/>
    </xf>
    <xf numFmtId="0" fontId="47" fillId="3" borderId="16" xfId="4" applyFont="1" applyFill="1" applyBorder="1" applyAlignment="1" applyProtection="1">
      <alignment horizontal="center" vertical="center" wrapText="1"/>
    </xf>
    <xf numFmtId="0" fontId="47" fillId="3" borderId="4" xfId="4" applyFont="1" applyFill="1" applyBorder="1" applyAlignment="1" applyProtection="1">
      <alignment horizontal="center" vertical="center" wrapText="1"/>
    </xf>
    <xf numFmtId="0" fontId="36" fillId="3" borderId="15" xfId="4" applyFont="1" applyFill="1" applyBorder="1" applyAlignment="1" applyProtection="1">
      <alignment horizontal="center" vertical="center" wrapText="1" shrinkToFit="1"/>
    </xf>
    <xf numFmtId="0" fontId="48" fillId="3" borderId="16" xfId="4" applyFont="1" applyFill="1" applyBorder="1" applyAlignment="1" applyProtection="1">
      <alignment horizontal="center" vertical="center" shrinkToFit="1"/>
    </xf>
    <xf numFmtId="0" fontId="48" fillId="3" borderId="4" xfId="4" applyFont="1" applyFill="1" applyBorder="1" applyAlignment="1" applyProtection="1">
      <alignment horizontal="center" vertical="center" shrinkToFit="1"/>
    </xf>
    <xf numFmtId="0" fontId="39" fillId="3" borderId="15" xfId="4" applyFont="1" applyFill="1" applyBorder="1" applyAlignment="1" applyProtection="1">
      <alignment horizontal="center" vertical="center" shrinkToFit="1"/>
    </xf>
    <xf numFmtId="0" fontId="28" fillId="3" borderId="133" xfId="4" applyFont="1" applyFill="1" applyBorder="1" applyAlignment="1" applyProtection="1">
      <alignment horizontal="center" vertical="center" wrapText="1"/>
    </xf>
    <xf numFmtId="0" fontId="31" fillId="3" borderId="134" xfId="4" applyFont="1" applyFill="1" applyBorder="1" applyAlignment="1" applyProtection="1">
      <alignment horizontal="center" vertical="center" wrapText="1"/>
    </xf>
    <xf numFmtId="0" fontId="81" fillId="9" borderId="5" xfId="4" applyFont="1" applyFill="1" applyBorder="1" applyAlignment="1" applyProtection="1">
      <alignment horizontal="left" vertical="center" wrapText="1"/>
    </xf>
    <xf numFmtId="0" fontId="81" fillId="9" borderId="9" xfId="4" applyFont="1" applyFill="1" applyBorder="1" applyAlignment="1" applyProtection="1">
      <alignment horizontal="left" vertical="center" wrapText="1"/>
    </xf>
    <xf numFmtId="0" fontId="81" fillId="9" borderId="10" xfId="4" applyFont="1" applyFill="1" applyBorder="1" applyAlignment="1" applyProtection="1">
      <alignment horizontal="left" vertical="center" wrapText="1"/>
    </xf>
    <xf numFmtId="0" fontId="81" fillId="18" borderId="5" xfId="4" applyFont="1" applyFill="1" applyBorder="1" applyAlignment="1" applyProtection="1">
      <alignment horizontal="left" vertical="center" wrapText="1"/>
    </xf>
    <xf numFmtId="0" fontId="81" fillId="18" borderId="9" xfId="4" applyFont="1" applyFill="1" applyBorder="1" applyAlignment="1" applyProtection="1">
      <alignment horizontal="left" vertical="center" wrapText="1"/>
    </xf>
    <xf numFmtId="0" fontId="89" fillId="3" borderId="93" xfId="4" applyFont="1" applyFill="1" applyBorder="1" applyAlignment="1" applyProtection="1">
      <alignment horizontal="left" vertical="center" wrapText="1"/>
    </xf>
    <xf numFmtId="0" fontId="89" fillId="3" borderId="182" xfId="4" applyFont="1" applyFill="1" applyBorder="1" applyAlignment="1" applyProtection="1">
      <alignment horizontal="left" vertical="center" wrapText="1"/>
    </xf>
    <xf numFmtId="0" fontId="81" fillId="11" borderId="5" xfId="4" applyFont="1" applyFill="1" applyBorder="1" applyAlignment="1" applyProtection="1">
      <alignment horizontal="left" vertical="center" wrapText="1"/>
    </xf>
    <xf numFmtId="0" fontId="81" fillId="11" borderId="9" xfId="4" applyFont="1" applyFill="1" applyBorder="1" applyAlignment="1" applyProtection="1">
      <alignment horizontal="left" vertical="center" wrapText="1"/>
    </xf>
    <xf numFmtId="0" fontId="81" fillId="11" borderId="10" xfId="4" applyFont="1" applyFill="1" applyBorder="1" applyAlignment="1" applyProtection="1">
      <alignment horizontal="left" vertical="center" wrapText="1"/>
    </xf>
    <xf numFmtId="0" fontId="89" fillId="3" borderId="183" xfId="4" applyFont="1" applyFill="1" applyBorder="1" applyAlignment="1" applyProtection="1">
      <alignment horizontal="left" vertical="center" wrapText="1"/>
    </xf>
    <xf numFmtId="0" fontId="13" fillId="3" borderId="42" xfId="4" applyFont="1" applyFill="1" applyBorder="1" applyAlignment="1" applyProtection="1">
      <alignment horizontal="center" vertical="center" wrapText="1"/>
    </xf>
    <xf numFmtId="0" fontId="14" fillId="3" borderId="28" xfId="4" applyFont="1" applyFill="1" applyBorder="1" applyAlignment="1" applyProtection="1">
      <alignment horizontal="center" vertical="center" wrapText="1"/>
    </xf>
    <xf numFmtId="0" fontId="13" fillId="3" borderId="54" xfId="4" applyFont="1" applyFill="1" applyBorder="1" applyAlignment="1" applyProtection="1">
      <alignment horizontal="center" vertical="center" wrapText="1"/>
    </xf>
    <xf numFmtId="0" fontId="105" fillId="3" borderId="82" xfId="4" applyFont="1" applyFill="1" applyBorder="1" applyAlignment="1" applyProtection="1">
      <alignment horizontal="left" vertical="top" wrapText="1"/>
    </xf>
    <xf numFmtId="0" fontId="105" fillId="3" borderId="60" xfId="4" applyFont="1" applyFill="1" applyBorder="1" applyAlignment="1" applyProtection="1">
      <alignment horizontal="left" vertical="top" wrapText="1"/>
    </xf>
    <xf numFmtId="0" fontId="29" fillId="3" borderId="82" xfId="4" applyFont="1" applyFill="1" applyBorder="1" applyAlignment="1" applyProtection="1">
      <alignment horizontal="left" vertical="center" wrapText="1"/>
    </xf>
    <xf numFmtId="0" fontId="32" fillId="3" borderId="9" xfId="4" applyFont="1" applyFill="1" applyBorder="1" applyAlignment="1" applyProtection="1">
      <alignment horizontal="left" vertical="center" wrapText="1"/>
    </xf>
    <xf numFmtId="0" fontId="32" fillId="3" borderId="60" xfId="4" applyFont="1" applyFill="1" applyBorder="1" applyAlignment="1" applyProtection="1">
      <alignment horizontal="left" vertical="center" wrapText="1"/>
    </xf>
    <xf numFmtId="0" fontId="28" fillId="3" borderId="89" xfId="4" applyFont="1" applyFill="1" applyBorder="1" applyAlignment="1" applyProtection="1">
      <alignment horizontal="center" vertical="center" wrapText="1"/>
    </xf>
    <xf numFmtId="0" fontId="32" fillId="3" borderId="55" xfId="4" applyFont="1" applyFill="1" applyBorder="1" applyAlignment="1" applyProtection="1">
      <alignment horizontal="center" vertical="center" wrapText="1"/>
    </xf>
    <xf numFmtId="0" fontId="32" fillId="3" borderId="90" xfId="4" applyFont="1" applyFill="1" applyBorder="1" applyAlignment="1" applyProtection="1">
      <alignment horizontal="center" vertical="center" wrapText="1"/>
    </xf>
    <xf numFmtId="0" fontId="31" fillId="3" borderId="89" xfId="4" applyFont="1" applyFill="1" applyBorder="1" applyAlignment="1" applyProtection="1">
      <alignment horizontal="center" vertical="center" wrapText="1"/>
    </xf>
    <xf numFmtId="0" fontId="31" fillId="3" borderId="55" xfId="4" applyFont="1" applyFill="1" applyBorder="1" applyAlignment="1" applyProtection="1">
      <alignment horizontal="center" vertical="center" wrapText="1"/>
    </xf>
    <xf numFmtId="0" fontId="31" fillId="3" borderId="90" xfId="4" applyFont="1" applyFill="1" applyBorder="1" applyAlignment="1" applyProtection="1">
      <alignment horizontal="center" vertical="center" wrapText="1"/>
    </xf>
    <xf numFmtId="0" fontId="8" fillId="3" borderId="89" xfId="4" applyFont="1" applyFill="1" applyBorder="1" applyAlignment="1" applyProtection="1">
      <alignment horizontal="center" vertical="center" wrapText="1"/>
    </xf>
    <xf numFmtId="0" fontId="32" fillId="3" borderId="89" xfId="4" applyFont="1" applyFill="1" applyBorder="1" applyAlignment="1" applyProtection="1">
      <alignment horizontal="center" vertical="center" wrapText="1"/>
    </xf>
    <xf numFmtId="0" fontId="83" fillId="3" borderId="42" xfId="4" applyFont="1" applyFill="1" applyBorder="1" applyAlignment="1" applyProtection="1">
      <alignment horizontal="center" vertical="center" wrapText="1"/>
    </xf>
    <xf numFmtId="0" fontId="83" fillId="3" borderId="22" xfId="4" applyFont="1" applyFill="1" applyBorder="1" applyAlignment="1" applyProtection="1">
      <alignment horizontal="center" vertical="center" wrapText="1"/>
    </xf>
    <xf numFmtId="0" fontId="83" fillId="3" borderId="28" xfId="4" applyFont="1" applyFill="1" applyBorder="1" applyAlignment="1" applyProtection="1">
      <alignment horizontal="center" vertical="center" wrapText="1"/>
    </xf>
    <xf numFmtId="0" fontId="83" fillId="3" borderId="6" xfId="4" applyFont="1" applyFill="1" applyBorder="1" applyAlignment="1" applyProtection="1">
      <alignment horizontal="center" vertical="center" wrapText="1"/>
    </xf>
    <xf numFmtId="0" fontId="83" fillId="3" borderId="104" xfId="4" applyFont="1" applyFill="1" applyBorder="1" applyAlignment="1" applyProtection="1">
      <alignment horizontal="center" vertical="center" wrapText="1" shrinkToFit="1"/>
    </xf>
    <xf numFmtId="0" fontId="83" fillId="3" borderId="81" xfId="4" applyFont="1" applyFill="1" applyBorder="1" applyAlignment="1" applyProtection="1">
      <alignment horizontal="center" vertical="center" wrapText="1" shrinkToFit="1"/>
    </xf>
    <xf numFmtId="0" fontId="38" fillId="3" borderId="15" xfId="4" applyFont="1" applyFill="1" applyBorder="1" applyAlignment="1" applyProtection="1">
      <alignment horizontal="center" vertical="center" wrapText="1"/>
    </xf>
    <xf numFmtId="0" fontId="39" fillId="3" borderId="16" xfId="4" applyFont="1" applyFill="1" applyBorder="1" applyAlignment="1" applyProtection="1">
      <alignment horizontal="center" vertical="center" wrapText="1"/>
    </xf>
    <xf numFmtId="0" fontId="39" fillId="3" borderId="4" xfId="4" applyFont="1" applyFill="1" applyBorder="1" applyAlignment="1" applyProtection="1">
      <alignment horizontal="center" vertical="center" wrapText="1"/>
    </xf>
    <xf numFmtId="0" fontId="36" fillId="3" borderId="15" xfId="4" applyFont="1" applyFill="1" applyBorder="1" applyAlignment="1" applyProtection="1">
      <alignment horizontal="center" vertical="center" wrapText="1"/>
    </xf>
    <xf numFmtId="0" fontId="43" fillId="3" borderId="16" xfId="4" applyFont="1" applyFill="1" applyBorder="1" applyAlignment="1" applyProtection="1">
      <alignment horizontal="center" vertical="center" wrapText="1"/>
    </xf>
    <xf numFmtId="0" fontId="43" fillId="3" borderId="4" xfId="4" applyFont="1" applyFill="1" applyBorder="1" applyAlignment="1" applyProtection="1">
      <alignment horizontal="center" vertical="center" wrapText="1"/>
    </xf>
    <xf numFmtId="0" fontId="83" fillId="3" borderId="125" xfId="4" applyFont="1" applyFill="1" applyBorder="1" applyAlignment="1" applyProtection="1">
      <alignment horizontal="center" vertical="center" wrapText="1" shrinkToFit="1"/>
    </xf>
    <xf numFmtId="0" fontId="83" fillId="3" borderId="103" xfId="4" applyFont="1" applyFill="1" applyBorder="1" applyAlignment="1" applyProtection="1">
      <alignment horizontal="center" vertical="center" wrapText="1" shrinkToFit="1"/>
    </xf>
    <xf numFmtId="0" fontId="83" fillId="3" borderId="20" xfId="4" applyFont="1" applyFill="1" applyBorder="1" applyAlignment="1" applyProtection="1">
      <alignment horizontal="center" vertical="center" wrapText="1" shrinkToFit="1"/>
    </xf>
    <xf numFmtId="0" fontId="83" fillId="3" borderId="21" xfId="4" applyFont="1" applyFill="1" applyBorder="1" applyAlignment="1" applyProtection="1">
      <alignment horizontal="center" vertical="center" wrapText="1" shrinkToFit="1"/>
    </xf>
    <xf numFmtId="0" fontId="83" fillId="3" borderId="15" xfId="4" applyFont="1" applyFill="1" applyBorder="1" applyAlignment="1" applyProtection="1">
      <alignment horizontal="center" vertical="center" wrapText="1" shrinkToFit="1"/>
    </xf>
    <xf numFmtId="0" fontId="83" fillId="3" borderId="4" xfId="4" applyFont="1" applyFill="1" applyBorder="1" applyAlignment="1" applyProtection="1">
      <alignment horizontal="center" vertical="center" wrapText="1" shrinkToFit="1"/>
    </xf>
    <xf numFmtId="0" fontId="83" fillId="3" borderId="17" xfId="4" applyFont="1" applyFill="1" applyBorder="1" applyAlignment="1" applyProtection="1">
      <alignment horizontal="center" vertical="center" wrapText="1" shrinkToFit="1"/>
    </xf>
    <xf numFmtId="0" fontId="83" fillId="3" borderId="13" xfId="4" applyFont="1" applyFill="1" applyBorder="1" applyAlignment="1" applyProtection="1">
      <alignment horizontal="center" vertical="center" shrinkToFit="1"/>
    </xf>
    <xf numFmtId="0" fontId="83" fillId="3" borderId="81" xfId="4" applyFont="1" applyFill="1" applyBorder="1" applyAlignment="1" applyProtection="1">
      <alignment horizontal="center" vertical="center" shrinkToFit="1"/>
    </xf>
    <xf numFmtId="0" fontId="81" fillId="17" borderId="15" xfId="4" applyFont="1" applyFill="1" applyBorder="1" applyAlignment="1" applyProtection="1">
      <alignment horizontal="left" vertical="center" wrapText="1"/>
    </xf>
    <xf numFmtId="0" fontId="88" fillId="11" borderId="175" xfId="4" applyFont="1" applyFill="1" applyBorder="1" applyAlignment="1" applyProtection="1">
      <alignment horizontal="left" vertical="center" wrapText="1"/>
    </xf>
    <xf numFmtId="0" fontId="88" fillId="11" borderId="159" xfId="4" applyFont="1" applyFill="1" applyBorder="1" applyAlignment="1" applyProtection="1">
      <alignment horizontal="left" vertical="center" wrapText="1"/>
    </xf>
    <xf numFmtId="0" fontId="88" fillId="11" borderId="176" xfId="4" applyFont="1" applyFill="1" applyBorder="1" applyAlignment="1" applyProtection="1">
      <alignment horizontal="left" vertical="center" wrapText="1"/>
    </xf>
    <xf numFmtId="0" fontId="83" fillId="3" borderId="16" xfId="4" applyFont="1" applyFill="1" applyBorder="1" applyAlignment="1" applyProtection="1">
      <alignment horizontal="left" vertical="center" wrapText="1"/>
    </xf>
    <xf numFmtId="0" fontId="0" fillId="3" borderId="4" xfId="0" applyFill="1" applyBorder="1" applyAlignment="1" applyProtection="1">
      <alignment horizontal="left" vertical="center" wrapText="1"/>
    </xf>
    <xf numFmtId="0" fontId="20" fillId="3" borderId="11" xfId="4" applyFont="1" applyFill="1" applyBorder="1" applyAlignment="1" applyProtection="1">
      <alignment horizontal="center" vertical="center" wrapText="1"/>
    </xf>
    <xf numFmtId="0" fontId="43" fillId="3" borderId="17" xfId="4" applyFont="1" applyFill="1" applyBorder="1" applyAlignment="1" applyProtection="1">
      <alignment horizontal="center" vertical="center" wrapText="1"/>
    </xf>
    <xf numFmtId="0" fontId="43" fillId="3" borderId="0" xfId="4" applyFont="1" applyFill="1" applyBorder="1" applyAlignment="1" applyProtection="1">
      <alignment horizontal="center" vertical="center" wrapText="1"/>
    </xf>
    <xf numFmtId="0" fontId="43" fillId="3" borderId="14" xfId="4" applyFont="1" applyFill="1" applyBorder="1" applyAlignment="1" applyProtection="1">
      <alignment horizontal="center" vertical="center" wrapText="1"/>
    </xf>
    <xf numFmtId="0" fontId="43" fillId="3" borderId="1" xfId="4" applyFont="1" applyFill="1" applyBorder="1" applyAlignment="1" applyProtection="1">
      <alignment horizontal="center" vertical="center" wrapText="1"/>
    </xf>
    <xf numFmtId="0" fontId="43" fillId="3" borderId="13" xfId="4" applyFont="1" applyFill="1" applyBorder="1" applyAlignment="1" applyProtection="1">
      <alignment horizontal="center" vertical="center" wrapText="1"/>
    </xf>
    <xf numFmtId="0" fontId="83" fillId="3" borderId="89" xfId="4" applyFont="1" applyFill="1" applyBorder="1" applyAlignment="1" applyProtection="1">
      <alignment horizontal="center" vertical="center" shrinkToFit="1"/>
    </xf>
    <xf numFmtId="0" fontId="83" fillId="3" borderId="55" xfId="4" applyFont="1" applyFill="1" applyBorder="1" applyAlignment="1" applyProtection="1">
      <alignment horizontal="center" vertical="center" shrinkToFit="1"/>
    </xf>
    <xf numFmtId="0" fontId="83" fillId="3" borderId="90" xfId="4" applyFont="1" applyFill="1" applyBorder="1" applyAlignment="1" applyProtection="1">
      <alignment horizontal="center" vertical="center" shrinkToFit="1"/>
    </xf>
    <xf numFmtId="0" fontId="83" fillId="3" borderId="75" xfId="4" applyFont="1" applyFill="1" applyBorder="1" applyAlignment="1" applyProtection="1">
      <alignment horizontal="center" vertical="center" shrinkToFit="1"/>
    </xf>
    <xf numFmtId="0" fontId="83" fillId="3" borderId="76" xfId="4" applyFont="1" applyFill="1" applyBorder="1" applyAlignment="1" applyProtection="1">
      <alignment horizontal="center" vertical="center" shrinkToFit="1"/>
    </xf>
    <xf numFmtId="0" fontId="83" fillId="3" borderId="77" xfId="4" applyFont="1" applyFill="1" applyBorder="1" applyAlignment="1" applyProtection="1">
      <alignment horizontal="center" vertical="center" shrinkToFit="1"/>
    </xf>
    <xf numFmtId="0" fontId="83" fillId="3" borderId="178" xfId="4" applyFont="1" applyFill="1" applyBorder="1" applyAlignment="1" applyProtection="1">
      <alignment horizontal="center" vertical="center" shrinkToFit="1"/>
    </xf>
    <xf numFmtId="0" fontId="83" fillId="3" borderId="174" xfId="4" applyFont="1" applyFill="1" applyBorder="1" applyAlignment="1" applyProtection="1">
      <alignment horizontal="center" vertical="center" shrinkToFit="1"/>
    </xf>
    <xf numFmtId="0" fontId="83" fillId="3" borderId="177" xfId="4" applyFont="1" applyFill="1" applyBorder="1" applyAlignment="1" applyProtection="1">
      <alignment horizontal="center" vertical="center" shrinkToFit="1"/>
    </xf>
    <xf numFmtId="0" fontId="83" fillId="3" borderId="124" xfId="4" applyFont="1" applyFill="1" applyBorder="1" applyAlignment="1" applyProtection="1">
      <alignment horizontal="center" vertical="center" wrapText="1" shrinkToFit="1"/>
    </xf>
    <xf numFmtId="0" fontId="83" fillId="3" borderId="128" xfId="4" applyFont="1" applyFill="1" applyBorder="1" applyAlignment="1" applyProtection="1">
      <alignment horizontal="center" vertical="center" wrapText="1" shrinkToFit="1"/>
    </xf>
    <xf numFmtId="49" fontId="88" fillId="0" borderId="14" xfId="4" applyNumberFormat="1" applyFont="1" applyFill="1" applyBorder="1" applyAlignment="1" applyProtection="1">
      <alignment horizontal="left" vertical="center" wrapText="1" shrinkToFit="1"/>
    </xf>
    <xf numFmtId="0" fontId="47" fillId="3" borderId="12" xfId="4" applyFont="1" applyFill="1" applyBorder="1" applyAlignment="1" applyProtection="1">
      <alignment horizontal="center" vertical="center" shrinkToFit="1"/>
    </xf>
    <xf numFmtId="0" fontId="47" fillId="3" borderId="7" xfId="4" applyFont="1" applyFill="1" applyBorder="1" applyAlignment="1" applyProtection="1">
      <alignment horizontal="center" vertical="center" shrinkToFit="1"/>
    </xf>
    <xf numFmtId="0" fontId="47" fillId="3" borderId="8" xfId="4" applyFont="1" applyFill="1" applyBorder="1" applyAlignment="1" applyProtection="1">
      <alignment horizontal="center" vertical="center" shrinkToFit="1"/>
    </xf>
    <xf numFmtId="0" fontId="36" fillId="3" borderId="124" xfId="4" applyFont="1" applyFill="1" applyBorder="1" applyAlignment="1" applyProtection="1">
      <alignment horizontal="center" vertical="center" wrapText="1"/>
    </xf>
    <xf numFmtId="0" fontId="49" fillId="3" borderId="126" xfId="4" applyFill="1" applyBorder="1" applyAlignment="1" applyProtection="1">
      <alignment horizontal="center" vertical="center" wrapText="1"/>
    </xf>
    <xf numFmtId="0" fontId="49" fillId="3" borderId="128" xfId="4" applyFill="1" applyBorder="1" applyAlignment="1" applyProtection="1">
      <alignment horizontal="center" vertical="center" wrapText="1"/>
    </xf>
    <xf numFmtId="0" fontId="32" fillId="3" borderId="15" xfId="4" applyFont="1" applyFill="1" applyBorder="1" applyAlignment="1" applyProtection="1">
      <alignment horizontal="center" vertical="center" wrapText="1"/>
    </xf>
    <xf numFmtId="0" fontId="49" fillId="3" borderId="16" xfId="4" applyFill="1" applyBorder="1" applyAlignment="1" applyProtection="1">
      <alignment horizontal="center" vertical="center" wrapText="1"/>
    </xf>
    <xf numFmtId="0" fontId="49" fillId="3" borderId="4" xfId="4" applyFill="1" applyBorder="1" applyAlignment="1" applyProtection="1">
      <alignment horizontal="center" vertical="center" wrapText="1"/>
    </xf>
    <xf numFmtId="0" fontId="49" fillId="3" borderId="15" xfId="4" applyFill="1" applyBorder="1" applyAlignment="1" applyProtection="1">
      <alignment horizontal="center" vertical="center" wrapText="1"/>
    </xf>
    <xf numFmtId="0" fontId="12" fillId="3" borderId="15" xfId="4" applyFont="1" applyFill="1" applyBorder="1" applyAlignment="1" applyProtection="1">
      <alignment horizontal="center" vertical="center" wrapText="1"/>
    </xf>
    <xf numFmtId="0" fontId="33" fillId="3" borderId="125" xfId="4" applyFont="1" applyFill="1" applyBorder="1" applyAlignment="1" applyProtection="1">
      <alignment horizontal="center" vertical="center" wrapText="1"/>
    </xf>
    <xf numFmtId="0" fontId="43" fillId="3" borderId="127" xfId="4" applyFont="1" applyFill="1" applyBorder="1" applyAlignment="1" applyProtection="1">
      <alignment horizontal="center" vertical="center" wrapText="1"/>
    </xf>
    <xf numFmtId="0" fontId="43" fillId="3" borderId="103" xfId="4" applyFont="1" applyFill="1" applyBorder="1" applyAlignment="1" applyProtection="1">
      <alignment horizontal="center" vertical="center" wrapText="1"/>
    </xf>
    <xf numFmtId="0" fontId="33" fillId="3" borderId="11" xfId="4" applyFont="1" applyFill="1" applyBorder="1" applyAlignment="1" applyProtection="1">
      <alignment horizontal="center" vertical="center" wrapText="1"/>
    </xf>
    <xf numFmtId="0" fontId="24" fillId="3" borderId="15" xfId="4" applyFont="1" applyFill="1" applyBorder="1" applyAlignment="1" applyProtection="1">
      <alignment horizontal="center" vertical="center" wrapText="1"/>
    </xf>
    <xf numFmtId="0" fontId="44" fillId="3" borderId="16" xfId="4" applyFont="1" applyFill="1" applyBorder="1" applyAlignment="1" applyProtection="1">
      <alignment horizontal="center" vertical="center" wrapText="1"/>
    </xf>
    <xf numFmtId="0" fontId="44" fillId="3" borderId="4" xfId="4" applyFont="1" applyFill="1" applyBorder="1" applyAlignment="1" applyProtection="1">
      <alignment horizontal="center" vertical="center" wrapText="1"/>
    </xf>
    <xf numFmtId="49" fontId="87" fillId="0" borderId="5" xfId="4" applyNumberFormat="1" applyFont="1" applyFill="1" applyBorder="1" applyAlignment="1" applyProtection="1">
      <alignment horizontal="left" vertical="center" wrapText="1"/>
    </xf>
    <xf numFmtId="49" fontId="87" fillId="0" borderId="9" xfId="4" applyNumberFormat="1" applyFont="1" applyFill="1" applyBorder="1" applyAlignment="1" applyProtection="1">
      <alignment horizontal="left" vertical="center"/>
    </xf>
    <xf numFmtId="0" fontId="89" fillId="3" borderId="12" xfId="4" applyFont="1" applyFill="1" applyBorder="1" applyAlignment="1" applyProtection="1">
      <alignment horizontal="left" vertical="center" wrapText="1"/>
    </xf>
    <xf numFmtId="0" fontId="89" fillId="3" borderId="11" xfId="4" applyFont="1" applyFill="1" applyBorder="1" applyAlignment="1" applyProtection="1">
      <alignment horizontal="left" vertical="center" wrapText="1"/>
    </xf>
    <xf numFmtId="0" fontId="81" fillId="15" borderId="2" xfId="4" applyFont="1" applyFill="1" applyBorder="1" applyAlignment="1" applyProtection="1">
      <alignment horizontal="left" vertical="center" wrapText="1"/>
    </xf>
    <xf numFmtId="0" fontId="30" fillId="3" borderId="89" xfId="4" applyFont="1" applyFill="1" applyBorder="1" applyAlignment="1" applyProtection="1">
      <alignment horizontal="center" vertical="center" wrapText="1"/>
    </xf>
    <xf numFmtId="0" fontId="30" fillId="3" borderId="90" xfId="4" applyFont="1" applyFill="1" applyBorder="1" applyAlignment="1" applyProtection="1">
      <alignment horizontal="center" vertical="center" wrapText="1"/>
    </xf>
    <xf numFmtId="0" fontId="19" fillId="3" borderId="15" xfId="4" applyFont="1" applyFill="1" applyBorder="1" applyAlignment="1" applyProtection="1">
      <alignment horizontal="center" vertical="center" wrapText="1"/>
    </xf>
    <xf numFmtId="0" fontId="81" fillId="8" borderId="121" xfId="4" applyFont="1" applyFill="1" applyBorder="1" applyAlignment="1" applyProtection="1">
      <alignment horizontal="left" vertical="center" wrapText="1"/>
    </xf>
    <xf numFmtId="0" fontId="88" fillId="8" borderId="122" xfId="4" applyFont="1" applyFill="1" applyBorder="1" applyAlignment="1" applyProtection="1">
      <alignment horizontal="left" vertical="center" wrapText="1"/>
    </xf>
    <xf numFmtId="0" fontId="88" fillId="8" borderId="123" xfId="4" applyFont="1" applyFill="1" applyBorder="1" applyAlignment="1" applyProtection="1">
      <alignment horizontal="left" vertical="center" wrapText="1"/>
    </xf>
    <xf numFmtId="0" fontId="83" fillId="3" borderId="12" xfId="4" applyFont="1" applyFill="1" applyBorder="1" applyAlignment="1" applyProtection="1">
      <alignment horizontal="left" vertical="center" wrapText="1"/>
    </xf>
    <xf numFmtId="0" fontId="89" fillId="3" borderId="93" xfId="4" applyFont="1" applyFill="1" applyBorder="1" applyAlignment="1" applyProtection="1">
      <alignment horizontal="center" vertical="center" wrapText="1"/>
    </xf>
    <xf numFmtId="0" fontId="89" fillId="3" borderId="182" xfId="4" applyFont="1" applyFill="1" applyBorder="1" applyAlignment="1" applyProtection="1">
      <alignment horizontal="center" vertical="center" wrapText="1"/>
    </xf>
    <xf numFmtId="0" fontId="14" fillId="3" borderId="42" xfId="4" applyFont="1" applyFill="1" applyBorder="1" applyAlignment="1" applyProtection="1">
      <alignment horizontal="center" vertical="center" wrapText="1"/>
    </xf>
    <xf numFmtId="0" fontId="14" fillId="3" borderId="54" xfId="4" applyFont="1" applyFill="1" applyBorder="1" applyAlignment="1" applyProtection="1">
      <alignment horizontal="center" vertical="center" wrapText="1"/>
    </xf>
    <xf numFmtId="0" fontId="33" fillId="3" borderId="15" xfId="4" applyFont="1" applyFill="1" applyBorder="1" applyAlignment="1" applyProtection="1">
      <alignment horizontal="left" vertical="center" wrapText="1"/>
    </xf>
    <xf numFmtId="0" fontId="43" fillId="3" borderId="16" xfId="4" applyFont="1" applyFill="1" applyBorder="1" applyAlignment="1" applyProtection="1">
      <alignment horizontal="left" vertical="center" wrapText="1"/>
    </xf>
    <xf numFmtId="38" fontId="0" fillId="3" borderId="138" xfId="5" applyFont="1" applyFill="1" applyBorder="1" applyAlignment="1" applyProtection="1">
      <alignment horizontal="center" vertical="center" wrapText="1"/>
    </xf>
    <xf numFmtId="38" fontId="0" fillId="3" borderId="139" xfId="5" applyFont="1" applyFill="1" applyBorder="1" applyAlignment="1" applyProtection="1">
      <alignment horizontal="center" vertical="center" wrapText="1"/>
    </xf>
    <xf numFmtId="0" fontId="0" fillId="3" borderId="140" xfId="0" applyFill="1" applyBorder="1" applyAlignment="1" applyProtection="1">
      <alignment horizontal="center" vertical="center" wrapText="1"/>
    </xf>
    <xf numFmtId="0" fontId="21" fillId="3" borderId="15" xfId="4" applyFont="1" applyFill="1" applyBorder="1" applyAlignment="1" applyProtection="1">
      <alignment horizontal="center" vertical="center" wrapText="1"/>
    </xf>
    <xf numFmtId="0" fontId="45" fillId="3" borderId="16" xfId="4" applyFont="1" applyFill="1" applyBorder="1" applyAlignment="1" applyProtection="1">
      <alignment horizontal="center" vertical="center" wrapText="1"/>
    </xf>
    <xf numFmtId="0" fontId="0" fillId="3" borderId="4" xfId="0" applyFill="1" applyBorder="1" applyAlignment="1" applyProtection="1">
      <alignment horizontal="center" vertical="center" wrapText="1"/>
    </xf>
    <xf numFmtId="0" fontId="39" fillId="3" borderId="143" xfId="4" applyFont="1" applyFill="1" applyBorder="1" applyAlignment="1" applyProtection="1">
      <alignment horizontal="center" vertical="center" wrapText="1"/>
    </xf>
    <xf numFmtId="0" fontId="43" fillId="3" borderId="126" xfId="4" applyFont="1" applyFill="1" applyBorder="1" applyAlignment="1" applyProtection="1">
      <alignment horizontal="center" vertical="center" wrapText="1"/>
    </xf>
    <xf numFmtId="0" fontId="0" fillId="3" borderId="128" xfId="0" applyFill="1" applyBorder="1" applyAlignment="1" applyProtection="1">
      <alignment horizontal="center" vertical="center" wrapText="1"/>
    </xf>
    <xf numFmtId="0" fontId="83" fillId="0" borderId="7" xfId="4" applyFont="1" applyFill="1" applyBorder="1" applyAlignment="1" applyProtection="1">
      <alignment horizontal="right" vertical="center" wrapText="1"/>
    </xf>
    <xf numFmtId="0" fontId="83" fillId="0" borderId="0" xfId="4" applyFont="1" applyFill="1" applyBorder="1" applyAlignment="1" applyProtection="1">
      <alignment horizontal="right" vertical="center" wrapText="1"/>
    </xf>
    <xf numFmtId="49" fontId="36" fillId="3" borderId="7" xfId="4" applyNumberFormat="1" applyFont="1" applyFill="1" applyBorder="1" applyAlignment="1" applyProtection="1">
      <alignment horizontal="center" vertical="center" wrapText="1"/>
    </xf>
    <xf numFmtId="49" fontId="43" fillId="3" borderId="7" xfId="4" applyNumberFormat="1" applyFont="1" applyFill="1" applyBorder="1" applyAlignment="1" applyProtection="1">
      <alignment horizontal="center" vertical="center" wrapText="1"/>
    </xf>
    <xf numFmtId="0" fontId="0" fillId="3" borderId="8" xfId="0" applyFill="1" applyBorder="1" applyAlignment="1" applyProtection="1">
      <alignment horizontal="center" vertical="center" wrapText="1"/>
    </xf>
    <xf numFmtId="49" fontId="36" fillId="3" borderId="16" xfId="4" applyNumberFormat="1" applyFont="1" applyFill="1" applyBorder="1" applyAlignment="1" applyProtection="1">
      <alignment horizontal="center" vertical="center" wrapText="1"/>
    </xf>
    <xf numFmtId="49" fontId="43" fillId="3" borderId="16" xfId="4" applyNumberFormat="1" applyFont="1" applyFill="1" applyBorder="1" applyAlignment="1" applyProtection="1">
      <alignment horizontal="center" vertical="center" wrapText="1"/>
    </xf>
    <xf numFmtId="0" fontId="39" fillId="3" borderId="15" xfId="4" applyFont="1" applyFill="1" applyBorder="1" applyAlignment="1" applyProtection="1">
      <alignment horizontal="center" vertical="center" wrapText="1"/>
    </xf>
    <xf numFmtId="0" fontId="36" fillId="3" borderId="12" xfId="4" applyFont="1" applyFill="1" applyBorder="1" applyAlignment="1" applyProtection="1">
      <alignment horizontal="center" vertical="center" wrapText="1"/>
    </xf>
    <xf numFmtId="0" fontId="43" fillId="3" borderId="7" xfId="4" applyFont="1" applyFill="1" applyBorder="1" applyAlignment="1" applyProtection="1">
      <alignment horizontal="center" vertical="center" wrapText="1"/>
    </xf>
    <xf numFmtId="0" fontId="81" fillId="9" borderId="2" xfId="4" applyFont="1" applyFill="1" applyBorder="1" applyAlignment="1" applyProtection="1">
      <alignment vertical="center" wrapText="1"/>
    </xf>
    <xf numFmtId="0" fontId="89" fillId="3" borderId="12" xfId="4" applyFont="1" applyFill="1" applyBorder="1" applyAlignment="1" applyProtection="1">
      <alignment horizontal="center" vertical="center" shrinkToFit="1"/>
    </xf>
    <xf numFmtId="0" fontId="89" fillId="3" borderId="11" xfId="4" applyFont="1" applyFill="1" applyBorder="1" applyAlignment="1" applyProtection="1">
      <alignment horizontal="center" vertical="center" shrinkToFit="1"/>
    </xf>
    <xf numFmtId="0" fontId="89" fillId="3" borderId="17" xfId="4" applyFont="1" applyFill="1" applyBorder="1" applyAlignment="1" applyProtection="1">
      <alignment horizontal="center" vertical="center" shrinkToFit="1"/>
    </xf>
    <xf numFmtId="0" fontId="80" fillId="0" borderId="11" xfId="4" applyFont="1" applyFill="1" applyBorder="1" applyAlignment="1" applyProtection="1">
      <alignment horizontal="left" vertical="top" wrapText="1"/>
    </xf>
    <xf numFmtId="49" fontId="87" fillId="0" borderId="1" xfId="4" applyNumberFormat="1" applyFont="1" applyFill="1" applyBorder="1" applyAlignment="1" applyProtection="1">
      <alignment horizontal="left" vertical="center" wrapText="1"/>
    </xf>
    <xf numFmtId="0" fontId="83" fillId="0" borderId="4" xfId="4" applyFont="1" applyFill="1" applyBorder="1" applyAlignment="1" applyProtection="1">
      <alignment horizontal="left" vertical="top" wrapText="1"/>
      <protection locked="0"/>
    </xf>
    <xf numFmtId="0" fontId="83" fillId="0" borderId="2" xfId="4" applyFont="1" applyFill="1" applyBorder="1" applyAlignment="1" applyProtection="1">
      <alignment horizontal="left" vertical="top" wrapText="1"/>
      <protection locked="0"/>
    </xf>
    <xf numFmtId="0" fontId="33" fillId="3" borderId="17" xfId="4" applyFont="1" applyFill="1" applyBorder="1" applyAlignment="1" applyProtection="1">
      <alignment horizontal="center" vertical="center" wrapText="1"/>
    </xf>
    <xf numFmtId="0" fontId="83" fillId="0" borderId="0" xfId="4" applyFont="1" applyFill="1" applyBorder="1" applyAlignment="1" applyProtection="1">
      <alignment horizontal="center" vertical="center" wrapText="1"/>
    </xf>
    <xf numFmtId="0" fontId="81" fillId="17" borderId="5" xfId="4" applyFont="1" applyFill="1" applyBorder="1" applyAlignment="1" applyProtection="1">
      <alignment horizontal="left" vertical="center" wrapText="1"/>
    </xf>
    <xf numFmtId="0" fontId="81" fillId="17" borderId="9" xfId="4" applyFont="1" applyFill="1" applyBorder="1" applyAlignment="1" applyProtection="1">
      <alignment horizontal="left" vertical="center" wrapText="1"/>
    </xf>
    <xf numFmtId="0" fontId="81" fillId="17" borderId="10" xfId="4" applyFont="1" applyFill="1" applyBorder="1" applyAlignment="1" applyProtection="1">
      <alignment horizontal="left" vertical="center" wrapText="1"/>
    </xf>
    <xf numFmtId="0" fontId="82" fillId="3" borderId="15" xfId="4" applyFont="1" applyFill="1" applyBorder="1" applyAlignment="1" applyProtection="1">
      <alignment horizontal="center" vertical="center" wrapText="1"/>
    </xf>
    <xf numFmtId="0" fontId="82" fillId="3" borderId="16" xfId="4" applyFont="1" applyFill="1" applyBorder="1" applyAlignment="1" applyProtection="1">
      <alignment horizontal="center" vertical="center" wrapText="1"/>
    </xf>
    <xf numFmtId="0" fontId="81" fillId="17" borderId="12" xfId="4" applyFont="1" applyFill="1" applyBorder="1" applyAlignment="1" applyProtection="1">
      <alignment horizontal="left" vertical="center" wrapText="1"/>
    </xf>
    <xf numFmtId="0" fontId="81" fillId="17" borderId="11" xfId="4" applyFont="1" applyFill="1" applyBorder="1" applyAlignment="1" applyProtection="1">
      <alignment horizontal="left" vertical="center" wrapText="1"/>
    </xf>
    <xf numFmtId="49" fontId="88" fillId="0" borderId="5" xfId="4" applyNumberFormat="1" applyFont="1" applyFill="1" applyBorder="1" applyAlignment="1" applyProtection="1">
      <alignment horizontal="left" vertical="center" shrinkToFit="1"/>
    </xf>
    <xf numFmtId="49" fontId="88" fillId="0" borderId="9" xfId="4" applyNumberFormat="1" applyFont="1" applyFill="1" applyBorder="1" applyAlignment="1" applyProtection="1">
      <alignment horizontal="left" vertical="center" shrinkToFit="1"/>
    </xf>
    <xf numFmtId="0" fontId="39" fillId="3" borderId="144" xfId="4" applyFont="1" applyFill="1" applyBorder="1" applyAlignment="1" applyProtection="1">
      <alignment horizontal="center" vertical="center" wrapText="1"/>
    </xf>
    <xf numFmtId="0" fontId="0" fillId="3" borderId="103" xfId="0" applyFill="1" applyBorder="1" applyAlignment="1" applyProtection="1">
      <alignment horizontal="center" vertical="center" wrapText="1"/>
    </xf>
    <xf numFmtId="0" fontId="36" fillId="3" borderId="11" xfId="4" applyFont="1" applyFill="1" applyBorder="1" applyAlignment="1" applyProtection="1">
      <alignment horizontal="center" vertical="center" wrapText="1"/>
    </xf>
    <xf numFmtId="0" fontId="0" fillId="3" borderId="1" xfId="0" applyFill="1" applyBorder="1" applyAlignment="1" applyProtection="1">
      <alignment horizontal="center" vertical="center" wrapText="1"/>
    </xf>
    <xf numFmtId="0" fontId="39" fillId="3" borderId="138" xfId="4" applyFont="1" applyFill="1" applyBorder="1" applyAlignment="1" applyProtection="1">
      <alignment horizontal="center" vertical="center" wrapText="1"/>
    </xf>
    <xf numFmtId="0" fontId="43" fillId="3" borderId="139" xfId="4" applyFont="1" applyFill="1" applyBorder="1" applyAlignment="1" applyProtection="1">
      <alignment horizontal="center" vertical="center" wrapText="1"/>
    </xf>
    <xf numFmtId="0" fontId="83" fillId="3" borderId="17" xfId="4" applyFont="1" applyFill="1" applyBorder="1" applyAlignment="1" applyProtection="1">
      <alignment horizontal="left" vertical="center" wrapText="1"/>
    </xf>
    <xf numFmtId="0" fontId="83" fillId="3" borderId="14" xfId="4" applyFont="1" applyFill="1" applyBorder="1" applyAlignment="1" applyProtection="1">
      <alignment horizontal="left" vertical="center" wrapText="1"/>
    </xf>
    <xf numFmtId="0" fontId="0" fillId="3" borderId="13" xfId="0" applyFill="1" applyBorder="1" applyAlignment="1" applyProtection="1">
      <alignment horizontal="left" vertical="center" wrapText="1"/>
    </xf>
    <xf numFmtId="0" fontId="36" fillId="3" borderId="14" xfId="4" applyFont="1" applyFill="1" applyBorder="1" applyAlignment="1" applyProtection="1">
      <alignment horizontal="center" vertical="center" wrapText="1"/>
    </xf>
    <xf numFmtId="0" fontId="0" fillId="3" borderId="13" xfId="0" applyFill="1" applyBorder="1" applyAlignment="1" applyProtection="1">
      <alignment horizontal="center" vertical="center" wrapText="1"/>
    </xf>
    <xf numFmtId="0" fontId="2" fillId="3" borderId="16" xfId="4" applyFont="1" applyFill="1" applyBorder="1" applyAlignment="1" applyProtection="1">
      <alignment horizontal="left" vertical="center" wrapText="1"/>
    </xf>
    <xf numFmtId="0" fontId="12" fillId="3" borderId="125" xfId="4" applyFont="1" applyFill="1" applyBorder="1" applyAlignment="1" applyProtection="1">
      <alignment horizontal="center" vertical="center" wrapText="1"/>
    </xf>
    <xf numFmtId="0" fontId="14" fillId="19" borderId="2" xfId="4" applyFont="1" applyFill="1" applyBorder="1" applyAlignment="1" applyProtection="1">
      <alignment horizontal="center" vertical="center" wrapText="1"/>
    </xf>
    <xf numFmtId="0" fontId="42" fillId="19" borderId="2" xfId="4" applyFont="1" applyFill="1" applyBorder="1" applyAlignment="1" applyProtection="1">
      <alignment horizontal="center" vertical="center" wrapText="1"/>
    </xf>
    <xf numFmtId="0" fontId="0" fillId="19" borderId="12" xfId="0" applyFill="1" applyBorder="1" applyAlignment="1">
      <alignment horizontal="center" vertical="center" shrinkToFit="1"/>
    </xf>
    <xf numFmtId="0" fontId="0" fillId="19" borderId="9" xfId="0" applyFill="1" applyBorder="1" applyAlignment="1">
      <alignment horizontal="center" vertical="center" shrinkToFit="1"/>
    </xf>
    <xf numFmtId="0" fontId="0" fillId="19" borderId="10" xfId="0" applyFill="1" applyBorder="1" applyAlignment="1">
      <alignment horizontal="center" vertical="center" shrinkToFit="1"/>
    </xf>
    <xf numFmtId="0" fontId="0" fillId="19" borderId="143" xfId="0" applyFill="1" applyBorder="1" applyAlignment="1" applyProtection="1">
      <alignment horizontal="center" vertical="center" shrinkToFit="1"/>
    </xf>
    <xf numFmtId="0" fontId="0" fillId="19" borderId="126" xfId="0" applyFill="1" applyBorder="1" applyAlignment="1" applyProtection="1">
      <alignment horizontal="center" vertical="center" shrinkToFit="1"/>
    </xf>
    <xf numFmtId="0" fontId="0" fillId="19" borderId="181" xfId="0" applyFill="1" applyBorder="1" applyAlignment="1" applyProtection="1">
      <alignment horizontal="center" vertical="center" shrinkToFit="1"/>
    </xf>
    <xf numFmtId="0" fontId="71" fillId="19" borderId="193" xfId="0" applyFont="1" applyFill="1" applyBorder="1" applyAlignment="1" applyProtection="1">
      <alignment horizontal="center" vertical="center" shrinkToFit="1"/>
    </xf>
    <xf numFmtId="0" fontId="71" fillId="19" borderId="194" xfId="0" applyFont="1" applyFill="1" applyBorder="1" applyAlignment="1" applyProtection="1">
      <alignment horizontal="center" vertical="center" shrinkToFit="1"/>
    </xf>
    <xf numFmtId="0" fontId="71" fillId="19" borderId="195" xfId="0" applyFont="1" applyFill="1" applyBorder="1" applyAlignment="1" applyProtection="1">
      <alignment horizontal="center" vertical="center" shrinkToFit="1"/>
    </xf>
    <xf numFmtId="0" fontId="0" fillId="0" borderId="0" xfId="0" applyBorder="1" applyAlignment="1" applyProtection="1">
      <alignment horizontal="left" vertical="center" wrapText="1"/>
    </xf>
    <xf numFmtId="0" fontId="0" fillId="0" borderId="0" xfId="0" applyAlignment="1" applyProtection="1">
      <alignment horizontal="left" vertical="center" wrapText="1"/>
    </xf>
    <xf numFmtId="0" fontId="108" fillId="0" borderId="0" xfId="0" applyFont="1" applyAlignment="1" applyProtection="1">
      <alignment horizontal="center"/>
    </xf>
    <xf numFmtId="0" fontId="0" fillId="0" borderId="0" xfId="0" applyAlignment="1" applyProtection="1">
      <alignment horizontal="center" vertical="center" wrapText="1"/>
    </xf>
    <xf numFmtId="0" fontId="0" fillId="0" borderId="0" xfId="0" applyAlignment="1" applyProtection="1">
      <alignment horizontal="center" vertical="center"/>
    </xf>
    <xf numFmtId="0" fontId="14" fillId="19" borderId="10" xfId="4" applyFont="1" applyFill="1" applyBorder="1" applyAlignment="1" applyProtection="1">
      <alignment horizontal="center" vertical="center" wrapText="1"/>
    </xf>
    <xf numFmtId="0" fontId="64" fillId="0" borderId="7" xfId="0" applyFont="1" applyFill="1" applyBorder="1" applyAlignment="1" applyProtection="1">
      <alignment horizontal="left" vertical="center" wrapText="1"/>
    </xf>
    <xf numFmtId="0" fontId="64" fillId="0" borderId="0" xfId="0" applyFont="1" applyFill="1" applyBorder="1" applyAlignment="1" applyProtection="1">
      <alignment horizontal="left" vertical="center" wrapText="1"/>
    </xf>
    <xf numFmtId="0" fontId="64" fillId="0" borderId="19" xfId="0" applyFont="1" applyFill="1" applyBorder="1" applyAlignment="1" applyProtection="1">
      <alignment horizontal="left" vertical="center" wrapText="1"/>
    </xf>
    <xf numFmtId="0" fontId="64" fillId="0" borderId="0" xfId="0" applyFont="1" applyBorder="1" applyAlignment="1" applyProtection="1">
      <alignment horizontal="center" vertical="center" shrinkToFit="1"/>
    </xf>
    <xf numFmtId="178" fontId="0" fillId="10" borderId="5" xfId="0" applyNumberFormat="1" applyFill="1" applyBorder="1" applyAlignment="1" applyProtection="1">
      <alignment horizontal="center" vertical="center" shrinkToFit="1"/>
    </xf>
    <xf numFmtId="178" fontId="0" fillId="10" borderId="9" xfId="0" applyNumberFormat="1" applyFill="1" applyBorder="1" applyAlignment="1" applyProtection="1">
      <alignment horizontal="center" vertical="center" shrinkToFit="1"/>
    </xf>
    <xf numFmtId="178" fontId="0" fillId="10" borderId="10" xfId="0" applyNumberFormat="1" applyFill="1" applyBorder="1" applyAlignment="1" applyProtection="1">
      <alignment horizontal="center" vertical="center" shrinkToFit="1"/>
    </xf>
    <xf numFmtId="0" fontId="55" fillId="0" borderId="5" xfId="0" applyFont="1" applyFill="1" applyBorder="1" applyAlignment="1" applyProtection="1">
      <alignment horizontal="center" vertical="center" wrapText="1"/>
    </xf>
    <xf numFmtId="0" fontId="55" fillId="0" borderId="9" xfId="0" applyFont="1" applyFill="1" applyBorder="1" applyAlignment="1" applyProtection="1">
      <alignment horizontal="center" vertical="center" wrapText="1"/>
    </xf>
    <xf numFmtId="0" fontId="55" fillId="0" borderId="10" xfId="0" applyFont="1" applyFill="1" applyBorder="1" applyAlignment="1" applyProtection="1">
      <alignment horizontal="center" vertical="center" wrapText="1"/>
    </xf>
    <xf numFmtId="0" fontId="55" fillId="10" borderId="2" xfId="0" applyFont="1" applyFill="1" applyBorder="1" applyAlignment="1" applyProtection="1">
      <alignment horizontal="left" vertical="top" wrapText="1"/>
    </xf>
    <xf numFmtId="0" fontId="64" fillId="0" borderId="2" xfId="0" applyFont="1" applyFill="1" applyBorder="1" applyAlignment="1" applyProtection="1">
      <alignment horizontal="center" vertical="center" wrapText="1"/>
    </xf>
    <xf numFmtId="0" fontId="55" fillId="0" borderId="2" xfId="0" applyFont="1" applyFill="1" applyBorder="1" applyAlignment="1" applyProtection="1">
      <alignment horizontal="center" vertical="center" wrapText="1"/>
    </xf>
    <xf numFmtId="0" fontId="54" fillId="0" borderId="3" xfId="0" applyFont="1" applyFill="1" applyBorder="1" applyAlignment="1" applyProtection="1">
      <alignment horizontal="center" vertical="center"/>
    </xf>
    <xf numFmtId="0" fontId="54" fillId="0" borderId="2" xfId="0" applyFont="1" applyFill="1" applyBorder="1" applyAlignment="1" applyProtection="1">
      <alignment horizontal="center" vertical="center"/>
    </xf>
    <xf numFmtId="0" fontId="54" fillId="10" borderId="12" xfId="0" applyFont="1" applyFill="1" applyBorder="1" applyAlignment="1" applyProtection="1">
      <alignment horizontal="left" vertical="center" shrinkToFit="1"/>
    </xf>
    <xf numFmtId="0" fontId="54" fillId="10" borderId="11" xfId="0" applyFont="1" applyFill="1" applyBorder="1" applyAlignment="1" applyProtection="1">
      <alignment horizontal="left" vertical="center" shrinkToFit="1"/>
    </xf>
    <xf numFmtId="0" fontId="54" fillId="10" borderId="7" xfId="0" applyFont="1" applyFill="1" applyBorder="1" applyAlignment="1" applyProtection="1">
      <alignment horizontal="left" vertical="center" shrinkToFit="1"/>
    </xf>
    <xf numFmtId="0" fontId="54" fillId="10" borderId="0" xfId="0" applyFont="1" applyFill="1" applyBorder="1" applyAlignment="1" applyProtection="1">
      <alignment horizontal="left" vertical="center" shrinkToFit="1"/>
    </xf>
    <xf numFmtId="0" fontId="54" fillId="10" borderId="8" xfId="0" applyFont="1" applyFill="1" applyBorder="1" applyAlignment="1" applyProtection="1">
      <alignment horizontal="left" vertical="center" shrinkToFit="1"/>
    </xf>
    <xf numFmtId="0" fontId="54" fillId="10" borderId="1" xfId="0" applyFont="1" applyFill="1" applyBorder="1" applyAlignment="1" applyProtection="1">
      <alignment horizontal="left" vertical="center" shrinkToFit="1"/>
    </xf>
    <xf numFmtId="0" fontId="54" fillId="0" borderId="2" xfId="0" applyFont="1" applyFill="1" applyBorder="1" applyAlignment="1" applyProtection="1">
      <alignment horizontal="center" vertical="center" wrapText="1"/>
    </xf>
    <xf numFmtId="0" fontId="54" fillId="10" borderId="2" xfId="0" applyFont="1" applyFill="1" applyBorder="1" applyAlignment="1" applyProtection="1">
      <alignment horizontal="center" vertical="center" wrapText="1"/>
    </xf>
    <xf numFmtId="0" fontId="54" fillId="10" borderId="25" xfId="0" applyFont="1" applyFill="1" applyBorder="1" applyAlignment="1" applyProtection="1">
      <alignment horizontal="center" vertical="center" wrapText="1"/>
    </xf>
    <xf numFmtId="0" fontId="64" fillId="0" borderId="7" xfId="0" quotePrefix="1" applyFont="1" applyBorder="1" applyAlignment="1" applyProtection="1">
      <alignment horizontal="left" vertical="center" wrapText="1"/>
    </xf>
    <xf numFmtId="0" fontId="64" fillId="0" borderId="0" xfId="0" quotePrefix="1" applyFont="1" applyBorder="1" applyAlignment="1" applyProtection="1">
      <alignment horizontal="left" vertical="center" wrapText="1"/>
    </xf>
    <xf numFmtId="0" fontId="64" fillId="0" borderId="19" xfId="0" quotePrefix="1" applyFont="1" applyBorder="1" applyAlignment="1" applyProtection="1">
      <alignment horizontal="left" vertical="center" wrapText="1"/>
    </xf>
    <xf numFmtId="0" fontId="55" fillId="10" borderId="12" xfId="0" applyFont="1" applyFill="1" applyBorder="1" applyAlignment="1" applyProtection="1">
      <alignment horizontal="left" vertical="top" wrapText="1"/>
    </xf>
    <xf numFmtId="0" fontId="55" fillId="10" borderId="11" xfId="0" applyFont="1" applyFill="1" applyBorder="1" applyAlignment="1" applyProtection="1">
      <alignment horizontal="left" vertical="top" wrapText="1"/>
    </xf>
    <xf numFmtId="0" fontId="55" fillId="10" borderId="17" xfId="0" applyFont="1" applyFill="1" applyBorder="1" applyAlignment="1" applyProtection="1">
      <alignment horizontal="left" vertical="top" wrapText="1"/>
    </xf>
    <xf numFmtId="0" fontId="55" fillId="10" borderId="7" xfId="0" applyFont="1" applyFill="1" applyBorder="1" applyAlignment="1" applyProtection="1">
      <alignment horizontal="left" vertical="top" wrapText="1"/>
    </xf>
    <xf numFmtId="0" fontId="55" fillId="10" borderId="0" xfId="0" applyFont="1" applyFill="1" applyBorder="1" applyAlignment="1" applyProtection="1">
      <alignment horizontal="left" vertical="top" wrapText="1"/>
    </xf>
    <xf numFmtId="0" fontId="55" fillId="10" borderId="14" xfId="0" applyFont="1" applyFill="1" applyBorder="1" applyAlignment="1" applyProtection="1">
      <alignment horizontal="left" vertical="top" wrapText="1"/>
    </xf>
    <xf numFmtId="0" fontId="55" fillId="10" borderId="8" xfId="0" applyFont="1" applyFill="1" applyBorder="1" applyAlignment="1" applyProtection="1">
      <alignment horizontal="left" vertical="top" wrapText="1"/>
    </xf>
    <xf numFmtId="0" fontId="55" fillId="10" borderId="1" xfId="0" applyFont="1" applyFill="1" applyBorder="1" applyAlignment="1" applyProtection="1">
      <alignment horizontal="left" vertical="top" wrapText="1"/>
    </xf>
    <xf numFmtId="0" fontId="55" fillId="10" borderId="13" xfId="0" applyFont="1" applyFill="1" applyBorder="1" applyAlignment="1" applyProtection="1">
      <alignment horizontal="left" vertical="top" wrapText="1"/>
    </xf>
    <xf numFmtId="0" fontId="55" fillId="10" borderId="12" xfId="0" applyFont="1" applyFill="1" applyBorder="1" applyAlignment="1" applyProtection="1">
      <alignment horizontal="center" vertical="center" shrinkToFit="1"/>
    </xf>
    <xf numFmtId="0" fontId="55" fillId="10" borderId="17" xfId="0" applyFont="1" applyFill="1" applyBorder="1" applyAlignment="1" applyProtection="1">
      <alignment horizontal="center" vertical="center" shrinkToFit="1"/>
    </xf>
    <xf numFmtId="0" fontId="55" fillId="10" borderId="8" xfId="0" applyFont="1" applyFill="1" applyBorder="1" applyAlignment="1" applyProtection="1">
      <alignment horizontal="center" vertical="center" shrinkToFit="1"/>
    </xf>
    <xf numFmtId="0" fontId="55" fillId="10" borderId="13" xfId="0" applyFont="1" applyFill="1" applyBorder="1" applyAlignment="1" applyProtection="1">
      <alignment horizontal="center" vertical="center" shrinkToFit="1"/>
    </xf>
    <xf numFmtId="0" fontId="55" fillId="0" borderId="9" xfId="0" applyFont="1" applyBorder="1" applyAlignment="1" applyProtection="1">
      <alignment horizontal="left" vertical="center"/>
    </xf>
    <xf numFmtId="177" fontId="0" fillId="10" borderId="9" xfId="0" applyNumberFormat="1" applyFill="1" applyBorder="1" applyAlignment="1" applyProtection="1">
      <alignment horizontal="left" vertical="center" shrinkToFit="1"/>
    </xf>
    <xf numFmtId="0" fontId="54" fillId="0" borderId="42" xfId="0" applyFont="1" applyFill="1" applyBorder="1" applyAlignment="1" applyProtection="1">
      <alignment horizontal="center" vertical="center"/>
    </xf>
    <xf numFmtId="0" fontId="54" fillId="0" borderId="24" xfId="0" applyFont="1" applyFill="1" applyBorder="1" applyAlignment="1" applyProtection="1">
      <alignment horizontal="center" vertical="center"/>
    </xf>
    <xf numFmtId="0" fontId="54" fillId="0" borderId="43" xfId="0" applyFont="1" applyFill="1" applyBorder="1" applyAlignment="1" applyProtection="1">
      <alignment horizontal="center" vertical="center"/>
    </xf>
    <xf numFmtId="0" fontId="54" fillId="0" borderId="28" xfId="0" applyFont="1" applyFill="1" applyBorder="1" applyAlignment="1" applyProtection="1">
      <alignment horizontal="center" vertical="center"/>
    </xf>
    <xf numFmtId="0" fontId="54" fillId="0" borderId="1" xfId="0" applyFont="1" applyFill="1" applyBorder="1" applyAlignment="1" applyProtection="1">
      <alignment horizontal="center" vertical="center"/>
    </xf>
    <xf numFmtId="0" fontId="54" fillId="0" borderId="13" xfId="0" applyFont="1" applyFill="1" applyBorder="1" applyAlignment="1" applyProtection="1">
      <alignment horizontal="center" vertical="center"/>
    </xf>
    <xf numFmtId="0" fontId="54" fillId="0" borderId="23" xfId="0" applyFont="1" applyFill="1" applyBorder="1" applyAlignment="1" applyProtection="1">
      <alignment horizontal="left" vertical="center" shrinkToFit="1"/>
    </xf>
    <xf numFmtId="0" fontId="54" fillId="0" borderId="24" xfId="0" applyFont="1" applyFill="1" applyBorder="1" applyAlignment="1" applyProtection="1">
      <alignment horizontal="left" vertical="center" shrinkToFit="1"/>
    </xf>
    <xf numFmtId="0" fontId="54" fillId="0" borderId="22" xfId="0" applyFont="1" applyFill="1" applyBorder="1" applyAlignment="1" applyProtection="1">
      <alignment horizontal="left" vertical="center" shrinkToFit="1"/>
    </xf>
    <xf numFmtId="0" fontId="54" fillId="0" borderId="8" xfId="0" applyFont="1" applyFill="1" applyBorder="1" applyAlignment="1" applyProtection="1">
      <alignment horizontal="left" vertical="center" shrinkToFit="1"/>
    </xf>
    <xf numFmtId="0" fontId="54" fillId="0" borderId="1" xfId="0" applyFont="1" applyFill="1" applyBorder="1" applyAlignment="1" applyProtection="1">
      <alignment horizontal="left" vertical="center" shrinkToFit="1"/>
    </xf>
    <xf numFmtId="0" fontId="54" fillId="0" borderId="6" xfId="0" applyFont="1" applyFill="1" applyBorder="1" applyAlignment="1" applyProtection="1">
      <alignment horizontal="left" vertical="center" shrinkToFit="1"/>
    </xf>
    <xf numFmtId="0" fontId="54" fillId="0" borderId="26" xfId="0" applyFont="1" applyFill="1" applyBorder="1" applyAlignment="1" applyProtection="1">
      <alignment horizontal="center" vertical="center"/>
    </xf>
    <xf numFmtId="0" fontId="54" fillId="0" borderId="11" xfId="0" applyFont="1" applyFill="1" applyBorder="1" applyAlignment="1" applyProtection="1">
      <alignment horizontal="center" vertical="center"/>
    </xf>
    <xf numFmtId="0" fontId="54" fillId="0" borderId="17" xfId="0" applyFont="1" applyFill="1" applyBorder="1" applyAlignment="1" applyProtection="1">
      <alignment horizontal="center" vertical="center"/>
    </xf>
    <xf numFmtId="0" fontId="54" fillId="10" borderId="18" xfId="0" applyFont="1" applyFill="1" applyBorder="1" applyAlignment="1" applyProtection="1">
      <alignment horizontal="left" vertical="center" shrinkToFit="1"/>
    </xf>
    <xf numFmtId="0" fontId="54" fillId="10" borderId="6" xfId="0" applyFont="1" applyFill="1" applyBorder="1" applyAlignment="1" applyProtection="1">
      <alignment horizontal="left" vertical="center" shrinkToFit="1"/>
    </xf>
    <xf numFmtId="0" fontId="0" fillId="0" borderId="0" xfId="0" applyAlignment="1" applyProtection="1">
      <alignment horizontal="left" vertical="center"/>
    </xf>
    <xf numFmtId="0" fontId="58" fillId="0" borderId="5" xfId="0" applyFont="1" applyFill="1" applyBorder="1" applyAlignment="1" applyProtection="1">
      <alignment horizontal="center" vertical="center" shrinkToFit="1"/>
    </xf>
    <xf numFmtId="0" fontId="58" fillId="0" borderId="9" xfId="0" applyFont="1" applyFill="1" applyBorder="1" applyAlignment="1" applyProtection="1">
      <alignment horizontal="center" vertical="center" shrinkToFit="1"/>
    </xf>
    <xf numFmtId="0" fontId="58" fillId="0" borderId="10" xfId="0" applyFont="1" applyFill="1" applyBorder="1" applyAlignment="1" applyProtection="1">
      <alignment horizontal="center" vertical="center" shrinkToFit="1"/>
    </xf>
    <xf numFmtId="0" fontId="0" fillId="10" borderId="1" xfId="0" applyFill="1" applyBorder="1" applyAlignment="1" applyProtection="1">
      <alignment horizontal="center" vertical="center" shrinkToFit="1"/>
    </xf>
    <xf numFmtId="0" fontId="0" fillId="10" borderId="1" xfId="0" applyFill="1" applyBorder="1" applyAlignment="1" applyProtection="1">
      <alignment horizontal="center" vertical="center"/>
    </xf>
    <xf numFmtId="0" fontId="55" fillId="0" borderId="1" xfId="0" applyFont="1" applyBorder="1" applyAlignment="1" applyProtection="1">
      <alignment horizontal="left" vertical="center"/>
    </xf>
    <xf numFmtId="177" fontId="0" fillId="10" borderId="1" xfId="0" applyNumberFormat="1" applyFill="1" applyBorder="1" applyAlignment="1" applyProtection="1">
      <alignment horizontal="left" vertical="center" shrinkToFit="1"/>
    </xf>
    <xf numFmtId="0" fontId="54" fillId="10" borderId="2" xfId="0" applyFont="1" applyFill="1" applyBorder="1" applyAlignment="1" applyProtection="1">
      <alignment horizontal="left" vertical="center" shrinkToFit="1"/>
    </xf>
    <xf numFmtId="0" fontId="54" fillId="10" borderId="25" xfId="0" applyFont="1" applyFill="1" applyBorder="1" applyAlignment="1" applyProtection="1">
      <alignment horizontal="left" vertical="center" shrinkToFit="1"/>
    </xf>
    <xf numFmtId="0" fontId="63" fillId="0" borderId="7" xfId="0" applyFont="1" applyFill="1" applyBorder="1" applyAlignment="1" applyProtection="1">
      <alignment horizontal="left" vertical="top" wrapText="1"/>
    </xf>
    <xf numFmtId="0" fontId="63" fillId="0" borderId="0" xfId="0" applyFont="1" applyFill="1" applyBorder="1" applyAlignment="1" applyProtection="1">
      <alignment horizontal="left" vertical="top" wrapText="1"/>
    </xf>
    <xf numFmtId="0" fontId="63" fillId="0" borderId="19" xfId="0" applyFont="1" applyFill="1" applyBorder="1" applyAlignment="1" applyProtection="1">
      <alignment horizontal="left" vertical="top" wrapText="1"/>
    </xf>
    <xf numFmtId="0" fontId="63" fillId="10" borderId="7" xfId="0" applyFont="1" applyFill="1" applyBorder="1" applyAlignment="1" applyProtection="1">
      <alignment horizontal="left" vertical="top" wrapText="1"/>
    </xf>
    <xf numFmtId="0" fontId="63" fillId="10" borderId="0" xfId="0" applyFont="1" applyFill="1" applyBorder="1" applyAlignment="1" applyProtection="1">
      <alignment horizontal="left" vertical="top" wrapText="1"/>
    </xf>
    <xf numFmtId="0" fontId="63" fillId="10" borderId="19" xfId="0" applyFont="1" applyFill="1" applyBorder="1" applyAlignment="1" applyProtection="1">
      <alignment horizontal="left" vertical="top" wrapText="1"/>
    </xf>
    <xf numFmtId="0" fontId="63" fillId="10" borderId="8" xfId="0" applyFont="1" applyFill="1" applyBorder="1" applyAlignment="1" applyProtection="1">
      <alignment horizontal="left" vertical="top" wrapText="1"/>
    </xf>
    <xf numFmtId="0" fontId="63" fillId="10" borderId="1" xfId="0" applyFont="1" applyFill="1" applyBorder="1" applyAlignment="1" applyProtection="1">
      <alignment horizontal="left" vertical="top" wrapText="1"/>
    </xf>
    <xf numFmtId="0" fontId="63" fillId="10" borderId="6" xfId="0" applyFont="1" applyFill="1" applyBorder="1" applyAlignment="1" applyProtection="1">
      <alignment horizontal="left" vertical="top" wrapText="1"/>
    </xf>
    <xf numFmtId="0" fontId="64" fillId="0" borderId="7" xfId="0" applyFont="1" applyBorder="1" applyAlignment="1" applyProtection="1">
      <alignment horizontal="left" vertical="center" wrapText="1"/>
    </xf>
    <xf numFmtId="0" fontId="64" fillId="0" borderId="0" xfId="0" applyFont="1" applyBorder="1" applyAlignment="1" applyProtection="1">
      <alignment horizontal="left" vertical="center" wrapText="1"/>
    </xf>
    <xf numFmtId="0" fontId="64" fillId="0" borderId="19" xfId="0" applyFont="1" applyBorder="1" applyAlignment="1" applyProtection="1">
      <alignment horizontal="left" vertical="center" wrapText="1"/>
    </xf>
    <xf numFmtId="0" fontId="54" fillId="0" borderId="0" xfId="0" applyFont="1" applyBorder="1" applyAlignment="1" applyProtection="1">
      <alignment horizontal="right" vertical="center" shrinkToFit="1"/>
    </xf>
    <xf numFmtId="0" fontId="68" fillId="10" borderId="5" xfId="0" applyFont="1" applyFill="1" applyBorder="1" applyAlignment="1" applyProtection="1">
      <alignment horizontal="center" vertical="center"/>
    </xf>
    <xf numFmtId="0" fontId="68" fillId="10" borderId="10"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68" fillId="0" borderId="0" xfId="0" applyFont="1" applyBorder="1" applyAlignment="1" applyProtection="1">
      <alignment horizontal="center" vertical="center" shrinkToFit="1"/>
    </xf>
    <xf numFmtId="0" fontId="68" fillId="10" borderId="5" xfId="0" applyFont="1" applyFill="1" applyBorder="1" applyAlignment="1" applyProtection="1">
      <alignment horizontal="center" vertical="center" shrinkToFit="1"/>
    </xf>
    <xf numFmtId="0" fontId="68" fillId="10" borderId="9" xfId="0" applyFont="1" applyFill="1" applyBorder="1" applyAlignment="1" applyProtection="1">
      <alignment horizontal="center" vertical="center" shrinkToFit="1"/>
    </xf>
    <xf numFmtId="0" fontId="68" fillId="10" borderId="10" xfId="0" applyFont="1" applyFill="1" applyBorder="1" applyAlignment="1" applyProtection="1">
      <alignment horizontal="center" vertical="center" shrinkToFit="1"/>
    </xf>
    <xf numFmtId="178" fontId="71" fillId="10" borderId="5" xfId="0" applyNumberFormat="1" applyFont="1" applyFill="1" applyBorder="1" applyAlignment="1" applyProtection="1">
      <alignment horizontal="center" vertical="center" shrinkToFit="1"/>
    </xf>
    <xf numFmtId="178" fontId="71" fillId="10" borderId="9" xfId="0" applyNumberFormat="1" applyFont="1" applyFill="1" applyBorder="1" applyAlignment="1" applyProtection="1">
      <alignment horizontal="center" vertical="center" shrinkToFit="1"/>
    </xf>
    <xf numFmtId="178" fontId="71" fillId="10" borderId="10" xfId="0" applyNumberFormat="1" applyFont="1" applyFill="1" applyBorder="1" applyAlignment="1" applyProtection="1">
      <alignment horizontal="center" vertical="center" shrinkToFit="1"/>
    </xf>
    <xf numFmtId="0" fontId="54" fillId="0" borderId="26" xfId="0" applyFont="1" applyFill="1" applyBorder="1" applyAlignment="1" applyProtection="1">
      <alignment horizontal="left" vertical="center" wrapText="1"/>
    </xf>
    <xf numFmtId="0" fontId="54" fillId="0" borderId="11" xfId="0" applyFont="1" applyFill="1" applyBorder="1" applyAlignment="1" applyProtection="1">
      <alignment horizontal="left" vertical="center" wrapText="1"/>
    </xf>
    <xf numFmtId="0" fontId="54" fillId="0" borderId="17" xfId="0" applyFont="1" applyFill="1" applyBorder="1" applyAlignment="1" applyProtection="1">
      <alignment horizontal="left" vertical="center" wrapText="1"/>
    </xf>
    <xf numFmtId="0" fontId="54" fillId="0" borderId="27" xfId="0" applyFont="1" applyFill="1" applyBorder="1" applyAlignment="1" applyProtection="1">
      <alignment horizontal="left" vertical="center" wrapText="1"/>
    </xf>
    <xf numFmtId="0" fontId="54" fillId="0" borderId="0" xfId="0" applyFont="1" applyFill="1" applyBorder="1" applyAlignment="1" applyProtection="1">
      <alignment horizontal="left" vertical="center" wrapText="1"/>
    </xf>
    <xf numFmtId="0" fontId="54" fillId="0" borderId="14" xfId="0" applyFont="1" applyFill="1" applyBorder="1" applyAlignment="1" applyProtection="1">
      <alignment horizontal="left" vertical="center" wrapText="1"/>
    </xf>
    <xf numFmtId="0" fontId="54" fillId="0" borderId="28" xfId="0" applyFont="1" applyFill="1" applyBorder="1" applyAlignment="1" applyProtection="1">
      <alignment horizontal="left" vertical="center" wrapText="1"/>
    </xf>
    <xf numFmtId="0" fontId="54" fillId="0" borderId="1" xfId="0" applyFont="1" applyFill="1" applyBorder="1" applyAlignment="1" applyProtection="1">
      <alignment horizontal="left" vertical="center" wrapText="1"/>
    </xf>
    <xf numFmtId="0" fontId="54" fillId="0" borderId="13" xfId="0" applyFont="1" applyFill="1" applyBorder="1" applyAlignment="1" applyProtection="1">
      <alignment horizontal="left" vertical="center" wrapText="1"/>
    </xf>
    <xf numFmtId="0" fontId="54" fillId="0" borderId="26" xfId="0" applyFont="1" applyFill="1" applyBorder="1" applyAlignment="1" applyProtection="1">
      <alignment horizontal="center" textRotation="255" wrapText="1"/>
    </xf>
    <xf numFmtId="0" fontId="54" fillId="0" borderId="17" xfId="0" applyFont="1" applyFill="1" applyBorder="1" applyAlignment="1" applyProtection="1">
      <alignment horizontal="center" textRotation="255" wrapText="1"/>
    </xf>
    <xf numFmtId="0" fontId="54" fillId="0" borderId="27" xfId="0" applyFont="1" applyFill="1" applyBorder="1" applyAlignment="1" applyProtection="1">
      <alignment horizontal="center" textRotation="255" wrapText="1"/>
    </xf>
    <xf numFmtId="0" fontId="54" fillId="0" borderId="14" xfId="0" applyFont="1" applyFill="1" applyBorder="1" applyAlignment="1" applyProtection="1">
      <alignment horizontal="center" textRotation="255" wrapText="1"/>
    </xf>
    <xf numFmtId="0" fontId="67" fillId="0" borderId="5" xfId="0" applyFont="1" applyBorder="1" applyAlignment="1" applyProtection="1">
      <alignment horizontal="center" shrinkToFit="1"/>
    </xf>
    <xf numFmtId="0" fontId="67" fillId="0" borderId="9" xfId="0" applyFont="1" applyBorder="1" applyAlignment="1" applyProtection="1">
      <alignment horizontal="center" shrinkToFit="1"/>
    </xf>
    <xf numFmtId="0" fontId="67" fillId="0" borderId="62" xfId="0" applyFont="1" applyBorder="1" applyAlignment="1" applyProtection="1">
      <alignment horizontal="center" shrinkToFit="1"/>
    </xf>
    <xf numFmtId="38" fontId="71" fillId="10" borderId="72" xfId="1" applyFont="1" applyFill="1" applyBorder="1" applyAlignment="1" applyProtection="1">
      <alignment horizontal="center" shrinkToFit="1"/>
    </xf>
    <xf numFmtId="38" fontId="71" fillId="10" borderId="73" xfId="1" applyFont="1" applyFill="1" applyBorder="1" applyAlignment="1" applyProtection="1">
      <alignment horizontal="center" shrinkToFit="1"/>
    </xf>
    <xf numFmtId="0" fontId="68" fillId="0" borderId="0" xfId="0" applyFont="1" applyBorder="1" applyAlignment="1" applyProtection="1">
      <alignment horizontal="left" vertical="top" wrapText="1"/>
    </xf>
    <xf numFmtId="0" fontId="68" fillId="0" borderId="19" xfId="0" applyFont="1" applyBorder="1" applyAlignment="1" applyProtection="1">
      <alignment horizontal="left" vertical="top" wrapText="1"/>
    </xf>
    <xf numFmtId="0" fontId="68" fillId="0" borderId="11" xfId="0" applyFont="1" applyBorder="1" applyAlignment="1" applyProtection="1">
      <alignment horizontal="left" vertical="top" wrapText="1"/>
    </xf>
    <xf numFmtId="0" fontId="63" fillId="10" borderId="12" xfId="0" applyFont="1" applyFill="1" applyBorder="1" applyAlignment="1" applyProtection="1">
      <alignment horizontal="left" vertical="top" wrapText="1"/>
    </xf>
    <xf numFmtId="0" fontId="63" fillId="10" borderId="11" xfId="0" applyFont="1" applyFill="1" applyBorder="1" applyAlignment="1" applyProtection="1">
      <alignment horizontal="left" vertical="top" wrapText="1"/>
    </xf>
    <xf numFmtId="0" fontId="63" fillId="10" borderId="17" xfId="0" applyFont="1" applyFill="1" applyBorder="1" applyAlignment="1" applyProtection="1">
      <alignment horizontal="left" vertical="top" wrapText="1"/>
    </xf>
    <xf numFmtId="0" fontId="63" fillId="10" borderId="14" xfId="0" applyFont="1" applyFill="1" applyBorder="1" applyAlignment="1" applyProtection="1">
      <alignment horizontal="left" vertical="top" wrapText="1"/>
    </xf>
    <xf numFmtId="0" fontId="63" fillId="10" borderId="13" xfId="0" applyFont="1" applyFill="1" applyBorder="1" applyAlignment="1" applyProtection="1">
      <alignment horizontal="left" vertical="top" wrapText="1"/>
    </xf>
    <xf numFmtId="0" fontId="63" fillId="0" borderId="7" xfId="0" applyFont="1" applyBorder="1" applyAlignment="1" applyProtection="1">
      <alignment horizontal="left" vertical="top"/>
    </xf>
    <xf numFmtId="0" fontId="63" fillId="0" borderId="0" xfId="0" applyFont="1" applyBorder="1" applyAlignment="1" applyProtection="1">
      <alignment horizontal="left" vertical="top"/>
    </xf>
    <xf numFmtId="0" fontId="63" fillId="0" borderId="19" xfId="0" applyFont="1" applyBorder="1" applyAlignment="1" applyProtection="1">
      <alignment horizontal="left" vertical="top"/>
    </xf>
    <xf numFmtId="0" fontId="68" fillId="0" borderId="7" xfId="0" applyFont="1" applyBorder="1" applyAlignment="1" applyProtection="1">
      <alignment horizontal="left" vertical="top" wrapText="1"/>
    </xf>
    <xf numFmtId="0" fontId="73" fillId="0" borderId="0" xfId="0" applyFont="1" applyBorder="1" applyAlignment="1" applyProtection="1">
      <alignment horizontal="center" vertical="center" wrapText="1"/>
    </xf>
    <xf numFmtId="0" fontId="68" fillId="10" borderId="13" xfId="0" applyFont="1" applyFill="1" applyBorder="1" applyAlignment="1" applyProtection="1">
      <alignment horizontal="center" vertical="center"/>
    </xf>
    <xf numFmtId="0" fontId="68" fillId="0" borderId="0" xfId="0" applyFont="1" applyBorder="1" applyAlignment="1" applyProtection="1">
      <alignment horizontal="center" vertical="center" wrapText="1"/>
    </xf>
    <xf numFmtId="0" fontId="68" fillId="0" borderId="19" xfId="0" applyFont="1" applyBorder="1" applyAlignment="1" applyProtection="1">
      <alignment horizontal="center" vertical="center" wrapText="1"/>
    </xf>
    <xf numFmtId="0" fontId="74" fillId="0" borderId="0" xfId="0" applyFont="1" applyBorder="1" applyAlignment="1" applyProtection="1">
      <alignment horizontal="center" vertical="center"/>
    </xf>
    <xf numFmtId="0" fontId="74" fillId="0" borderId="14" xfId="0" applyFont="1" applyBorder="1" applyAlignment="1" applyProtection="1">
      <alignment horizontal="center" vertical="center"/>
    </xf>
    <xf numFmtId="0" fontId="74" fillId="0" borderId="14" xfId="0" applyFont="1" applyBorder="1" applyAlignment="1" applyProtection="1">
      <alignment horizontal="center" vertical="center" wrapText="1"/>
    </xf>
    <xf numFmtId="178" fontId="63" fillId="10" borderId="29" xfId="0" applyNumberFormat="1" applyFont="1" applyFill="1" applyBorder="1" applyAlignment="1" applyProtection="1">
      <alignment horizontal="right" vertical="top" wrapText="1"/>
    </xf>
    <xf numFmtId="0" fontId="63" fillId="0" borderId="0" xfId="0" applyFont="1" applyFill="1" applyBorder="1" applyAlignment="1" applyProtection="1">
      <alignment horizontal="center" vertical="top" wrapText="1"/>
    </xf>
    <xf numFmtId="178" fontId="63" fillId="0" borderId="29" xfId="0" applyNumberFormat="1" applyFont="1" applyFill="1" applyBorder="1" applyAlignment="1" applyProtection="1">
      <alignment horizontal="right" vertical="top" wrapText="1"/>
    </xf>
    <xf numFmtId="0" fontId="64" fillId="0" borderId="11" xfId="0" applyFont="1" applyFill="1" applyBorder="1" applyAlignment="1" applyProtection="1">
      <alignment horizontal="left" vertical="center" wrapText="1"/>
    </xf>
    <xf numFmtId="0" fontId="55" fillId="10" borderId="19" xfId="0" applyFont="1" applyFill="1" applyBorder="1" applyAlignment="1" applyProtection="1">
      <alignment horizontal="left" vertical="top" wrapText="1"/>
    </xf>
    <xf numFmtId="0" fontId="55" fillId="10" borderId="40" xfId="0" applyFont="1" applyFill="1" applyBorder="1" applyAlignment="1" applyProtection="1">
      <alignment horizontal="left" vertical="top" wrapText="1"/>
    </xf>
    <xf numFmtId="0" fontId="55" fillId="10" borderId="41" xfId="0" applyFont="1" applyFill="1" applyBorder="1" applyAlignment="1" applyProtection="1">
      <alignment horizontal="left" vertical="top" wrapText="1"/>
    </xf>
    <xf numFmtId="0" fontId="55" fillId="0" borderId="42" xfId="0" applyFont="1" applyFill="1" applyBorder="1" applyAlignment="1" applyProtection="1">
      <alignment horizontal="left" vertical="center" wrapText="1"/>
    </xf>
    <xf numFmtId="0" fontId="55" fillId="0" borderId="24" xfId="0" applyFont="1" applyFill="1" applyBorder="1" applyAlignment="1" applyProtection="1">
      <alignment horizontal="left" vertical="center" wrapText="1"/>
    </xf>
    <xf numFmtId="0" fontId="55" fillId="0" borderId="43" xfId="0" applyFont="1" applyFill="1" applyBorder="1" applyAlignment="1" applyProtection="1">
      <alignment horizontal="left" vertical="center" wrapText="1"/>
    </xf>
    <xf numFmtId="0" fontId="55" fillId="0" borderId="27" xfId="0" applyFont="1" applyFill="1" applyBorder="1" applyAlignment="1" applyProtection="1">
      <alignment horizontal="left" vertical="center" wrapText="1"/>
    </xf>
    <xf numFmtId="0" fontId="55" fillId="0" borderId="0" xfId="0" applyFont="1" applyFill="1" applyBorder="1" applyAlignment="1" applyProtection="1">
      <alignment horizontal="left" vertical="center" wrapText="1"/>
    </xf>
    <xf numFmtId="0" fontId="55" fillId="0" borderId="14" xfId="0" applyFont="1" applyFill="1" applyBorder="1" applyAlignment="1" applyProtection="1">
      <alignment horizontal="left" vertical="center" wrapText="1"/>
    </xf>
    <xf numFmtId="0" fontId="55" fillId="0" borderId="54" xfId="0" applyFont="1" applyFill="1" applyBorder="1" applyAlignment="1" applyProtection="1">
      <alignment horizontal="center" vertical="center"/>
    </xf>
    <xf numFmtId="0" fontId="55" fillId="0" borderId="55" xfId="0" applyFont="1" applyFill="1" applyBorder="1" applyAlignment="1" applyProtection="1">
      <alignment horizontal="center" vertical="center"/>
    </xf>
    <xf numFmtId="0" fontId="55" fillId="0" borderId="64" xfId="0" applyFont="1" applyFill="1" applyBorder="1" applyAlignment="1" applyProtection="1">
      <alignment horizontal="center" vertical="center"/>
    </xf>
    <xf numFmtId="0" fontId="55" fillId="0" borderId="65" xfId="0" applyFont="1" applyFill="1" applyBorder="1" applyAlignment="1" applyProtection="1">
      <alignment horizontal="center" vertical="center"/>
    </xf>
    <xf numFmtId="0" fontId="55" fillId="0" borderId="66" xfId="0" applyFont="1" applyFill="1" applyBorder="1" applyAlignment="1" applyProtection="1">
      <alignment horizontal="center" vertical="center" shrinkToFit="1"/>
    </xf>
    <xf numFmtId="0" fontId="55" fillId="0" borderId="67" xfId="0" applyFont="1" applyFill="1" applyBorder="1" applyAlignment="1" applyProtection="1">
      <alignment horizontal="center" vertical="center" shrinkToFit="1"/>
    </xf>
    <xf numFmtId="0" fontId="52" fillId="0" borderId="27" xfId="0" applyFont="1" applyFill="1" applyBorder="1" applyAlignment="1" applyProtection="1">
      <alignment horizontal="center" vertical="top" wrapText="1"/>
    </xf>
    <xf numFmtId="0" fontId="52" fillId="0" borderId="14" xfId="0" applyFont="1" applyFill="1" applyBorder="1" applyAlignment="1" applyProtection="1">
      <alignment horizontal="center" vertical="top" wrapText="1"/>
    </xf>
    <xf numFmtId="0" fontId="52" fillId="0" borderId="37" xfId="0" applyFont="1" applyFill="1" applyBorder="1" applyAlignment="1" applyProtection="1">
      <alignment horizontal="center" vertical="top" wrapText="1"/>
    </xf>
    <xf numFmtId="0" fontId="52" fillId="0" borderId="38" xfId="0" applyFont="1" applyFill="1" applyBorder="1" applyAlignment="1" applyProtection="1">
      <alignment horizontal="center" vertical="top" wrapText="1"/>
    </xf>
    <xf numFmtId="0" fontId="55" fillId="10" borderId="47" xfId="0" applyFont="1" applyFill="1" applyBorder="1" applyAlignment="1" applyProtection="1">
      <alignment horizontal="left" vertical="center" shrinkToFit="1"/>
    </xf>
    <xf numFmtId="0" fontId="55" fillId="10" borderId="45" xfId="0" applyFont="1" applyFill="1" applyBorder="1" applyAlignment="1" applyProtection="1">
      <alignment horizontal="left" vertical="center" shrinkToFit="1"/>
    </xf>
    <xf numFmtId="0" fontId="55" fillId="10" borderId="48" xfId="0" applyFont="1" applyFill="1" applyBorder="1" applyAlignment="1" applyProtection="1">
      <alignment horizontal="left" vertical="center" shrinkToFit="1"/>
    </xf>
    <xf numFmtId="0" fontId="55" fillId="10" borderId="35" xfId="0" applyFont="1" applyFill="1" applyBorder="1" applyAlignment="1" applyProtection="1">
      <alignment horizontal="center" vertical="center" shrinkToFit="1"/>
    </xf>
    <xf numFmtId="0" fontId="55" fillId="10" borderId="61" xfId="0" applyFont="1" applyFill="1" applyBorder="1" applyAlignment="1" applyProtection="1">
      <alignment horizontal="center" vertical="center" shrinkToFit="1"/>
    </xf>
    <xf numFmtId="0" fontId="56" fillId="10" borderId="29" xfId="0" applyFont="1" applyFill="1" applyBorder="1" applyAlignment="1" applyProtection="1">
      <alignment horizontal="center" vertical="center" shrinkToFit="1"/>
    </xf>
    <xf numFmtId="0" fontId="56" fillId="10" borderId="36" xfId="0" applyFont="1" applyFill="1" applyBorder="1" applyAlignment="1" applyProtection="1">
      <alignment horizontal="center" vertical="center" shrinkToFit="1"/>
    </xf>
    <xf numFmtId="178" fontId="63" fillId="0" borderId="0" xfId="0" applyNumberFormat="1" applyFont="1" applyFill="1" applyBorder="1" applyAlignment="1" applyProtection="1">
      <alignment horizontal="center" vertical="top" wrapText="1"/>
    </xf>
    <xf numFmtId="0" fontId="63" fillId="0" borderId="0" xfId="0" applyFont="1" applyFill="1" applyBorder="1" applyAlignment="1" applyProtection="1">
      <alignment horizontal="center" vertical="top"/>
    </xf>
    <xf numFmtId="3" fontId="63" fillId="0" borderId="0" xfId="0" applyNumberFormat="1" applyFont="1" applyFill="1" applyBorder="1" applyAlignment="1" applyProtection="1">
      <alignment horizontal="center" vertical="top" wrapText="1"/>
    </xf>
    <xf numFmtId="0" fontId="63" fillId="10" borderId="71" xfId="0" applyFont="1" applyFill="1" applyBorder="1" applyAlignment="1" applyProtection="1">
      <alignment horizontal="left" vertical="top" wrapText="1"/>
    </xf>
    <xf numFmtId="0" fontId="63" fillId="10" borderId="35" xfId="0" applyFont="1" applyFill="1" applyBorder="1" applyAlignment="1" applyProtection="1">
      <alignment horizontal="left" vertical="top" wrapText="1"/>
    </xf>
    <xf numFmtId="0" fontId="55" fillId="10" borderId="34" xfId="0" applyFont="1" applyFill="1" applyBorder="1" applyAlignment="1" applyProtection="1">
      <alignment horizontal="center" vertical="center" shrinkToFit="1"/>
    </xf>
    <xf numFmtId="0" fontId="55" fillId="10" borderId="52" xfId="0" applyFont="1" applyFill="1" applyBorder="1" applyAlignment="1" applyProtection="1">
      <alignment horizontal="center" vertical="center" shrinkToFit="1"/>
    </xf>
    <xf numFmtId="0" fontId="55" fillId="10" borderId="44" xfId="0" applyFont="1" applyFill="1" applyBorder="1" applyAlignment="1" applyProtection="1">
      <alignment horizontal="left" vertical="center" shrinkToFit="1"/>
    </xf>
    <xf numFmtId="0" fontId="55" fillId="10" borderId="51" xfId="0" applyFont="1" applyFill="1" applyBorder="1" applyAlignment="1" applyProtection="1">
      <alignment horizontal="left" vertical="center" shrinkToFit="1"/>
    </xf>
    <xf numFmtId="0" fontId="55" fillId="10" borderId="52" xfId="0" applyFont="1" applyFill="1" applyBorder="1" applyAlignment="1" applyProtection="1">
      <alignment horizontal="left" vertical="center" shrinkToFit="1"/>
    </xf>
    <xf numFmtId="0" fontId="56" fillId="10" borderId="33" xfId="0" applyFont="1" applyFill="1" applyBorder="1" applyAlignment="1" applyProtection="1">
      <alignment horizontal="center" vertical="center" shrinkToFit="1"/>
    </xf>
    <xf numFmtId="0" fontId="56" fillId="10" borderId="53" xfId="0" applyFont="1" applyFill="1" applyBorder="1" applyAlignment="1" applyProtection="1">
      <alignment horizontal="center" vertical="center" shrinkToFit="1"/>
    </xf>
    <xf numFmtId="0" fontId="55" fillId="0" borderId="63" xfId="0" applyFont="1" applyFill="1" applyBorder="1" applyAlignment="1" applyProtection="1">
      <alignment horizontal="center" vertical="center"/>
    </xf>
    <xf numFmtId="0" fontId="55" fillId="0" borderId="62" xfId="0" applyFont="1" applyFill="1" applyBorder="1" applyAlignment="1" applyProtection="1">
      <alignment horizontal="center" vertical="center"/>
    </xf>
    <xf numFmtId="0" fontId="55" fillId="0" borderId="9" xfId="0" applyFont="1" applyFill="1" applyBorder="1" applyAlignment="1" applyProtection="1">
      <alignment horizontal="center" vertical="center"/>
    </xf>
    <xf numFmtId="0" fontId="55" fillId="0" borderId="60" xfId="0" applyFont="1" applyFill="1" applyBorder="1" applyAlignment="1" applyProtection="1">
      <alignment horizontal="center" vertical="center"/>
    </xf>
    <xf numFmtId="0" fontId="63" fillId="0" borderId="12" xfId="0" applyFont="1" applyFill="1" applyBorder="1" applyAlignment="1" applyProtection="1">
      <alignment horizontal="center" vertical="center" wrapText="1"/>
    </xf>
    <xf numFmtId="0" fontId="63" fillId="0" borderId="113" xfId="0" applyFont="1" applyFill="1" applyBorder="1" applyAlignment="1" applyProtection="1">
      <alignment horizontal="center" vertical="center" wrapText="1"/>
    </xf>
    <xf numFmtId="0" fontId="63" fillId="0" borderId="114" xfId="0" applyFont="1" applyFill="1" applyBorder="1" applyAlignment="1" applyProtection="1">
      <alignment horizontal="center" vertical="center"/>
    </xf>
    <xf numFmtId="0" fontId="63" fillId="0" borderId="11" xfId="0" applyFont="1" applyFill="1" applyBorder="1" applyAlignment="1" applyProtection="1">
      <alignment horizontal="center" vertical="center"/>
    </xf>
    <xf numFmtId="0" fontId="63" fillId="0" borderId="68" xfId="0" applyFont="1" applyFill="1" applyBorder="1" applyAlignment="1" applyProtection="1">
      <alignment horizontal="center" vertical="center"/>
    </xf>
    <xf numFmtId="0" fontId="55" fillId="0" borderId="2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55" fillId="0" borderId="17" xfId="0" applyFont="1" applyFill="1" applyBorder="1" applyAlignment="1" applyProtection="1">
      <alignment horizontal="left" vertical="center" wrapText="1"/>
    </xf>
    <xf numFmtId="0" fontId="55" fillId="0" borderId="28" xfId="0" applyFont="1" applyFill="1" applyBorder="1" applyAlignment="1" applyProtection="1">
      <alignment horizontal="left" vertical="center" wrapText="1"/>
    </xf>
    <xf numFmtId="0" fontId="55" fillId="0" borderId="1" xfId="0" applyFont="1" applyFill="1" applyBorder="1" applyAlignment="1" applyProtection="1">
      <alignment horizontal="left" vertical="center" wrapText="1"/>
    </xf>
    <xf numFmtId="0" fontId="55" fillId="0" borderId="13" xfId="0" applyFont="1" applyFill="1" applyBorder="1" applyAlignment="1" applyProtection="1">
      <alignment horizontal="left" vertical="center" wrapText="1"/>
    </xf>
    <xf numFmtId="0" fontId="55" fillId="0" borderId="5" xfId="0" applyFont="1" applyFill="1" applyBorder="1" applyAlignment="1" applyProtection="1">
      <alignment horizontal="center" vertical="center"/>
    </xf>
    <xf numFmtId="0" fontId="55" fillId="0" borderId="44" xfId="0" applyFont="1" applyFill="1" applyBorder="1" applyAlignment="1" applyProtection="1">
      <alignment horizontal="left" vertical="center"/>
    </xf>
    <xf numFmtId="0" fontId="55" fillId="0" borderId="51" xfId="0" applyFont="1" applyFill="1" applyBorder="1" applyAlignment="1" applyProtection="1">
      <alignment horizontal="left" vertical="center"/>
    </xf>
    <xf numFmtId="0" fontId="55" fillId="0" borderId="52" xfId="0" applyFont="1" applyFill="1" applyBorder="1" applyAlignment="1" applyProtection="1">
      <alignment horizontal="left" vertical="center"/>
    </xf>
    <xf numFmtId="0" fontId="55" fillId="0" borderId="96" xfId="0" applyFont="1" applyFill="1" applyBorder="1" applyAlignment="1" applyProtection="1">
      <alignment horizontal="center" vertical="center" shrinkToFit="1"/>
    </xf>
    <xf numFmtId="0" fontId="55" fillId="0" borderId="97" xfId="0" applyFont="1" applyFill="1" applyBorder="1" applyAlignment="1" applyProtection="1">
      <alignment horizontal="center" vertical="center" shrinkToFit="1"/>
    </xf>
    <xf numFmtId="0" fontId="56" fillId="10" borderId="58" xfId="0" applyFont="1" applyFill="1" applyBorder="1" applyAlignment="1" applyProtection="1">
      <alignment horizontal="center" vertical="center" shrinkToFit="1"/>
    </xf>
    <xf numFmtId="0" fontId="56" fillId="10" borderId="56" xfId="0" applyFont="1" applyFill="1" applyBorder="1" applyAlignment="1" applyProtection="1">
      <alignment horizontal="center" vertical="center" shrinkToFit="1"/>
    </xf>
    <xf numFmtId="0" fontId="56" fillId="10" borderId="57" xfId="0" applyFont="1" applyFill="1" applyBorder="1" applyAlignment="1" applyProtection="1">
      <alignment horizontal="center" vertical="center" shrinkToFit="1"/>
    </xf>
    <xf numFmtId="0" fontId="55" fillId="0" borderId="47" xfId="0" applyFont="1" applyFill="1" applyBorder="1" applyAlignment="1" applyProtection="1">
      <alignment horizontal="left" vertical="center"/>
    </xf>
    <xf numFmtId="0" fontId="55" fillId="0" borderId="45" xfId="0" applyFont="1" applyFill="1" applyBorder="1" applyAlignment="1" applyProtection="1">
      <alignment horizontal="left" vertical="center"/>
    </xf>
    <xf numFmtId="0" fontId="55" fillId="0" borderId="48" xfId="0" applyFont="1" applyFill="1" applyBorder="1" applyAlignment="1" applyProtection="1">
      <alignment horizontal="left" vertical="center"/>
    </xf>
    <xf numFmtId="0" fontId="55" fillId="0" borderId="34" xfId="0" applyFont="1" applyFill="1" applyBorder="1" applyAlignment="1" applyProtection="1">
      <alignment horizontal="center" vertical="center" shrinkToFit="1"/>
    </xf>
    <xf numFmtId="0" fontId="55" fillId="0" borderId="52" xfId="0" applyFont="1" applyFill="1" applyBorder="1" applyAlignment="1" applyProtection="1">
      <alignment horizontal="center" vertical="center" shrinkToFit="1"/>
    </xf>
    <xf numFmtId="0" fontId="56" fillId="10" borderId="30" xfId="0" applyFont="1" applyFill="1" applyBorder="1" applyAlignment="1" applyProtection="1">
      <alignment horizontal="center" vertical="center" shrinkToFit="1"/>
    </xf>
    <xf numFmtId="0" fontId="56" fillId="10" borderId="45" xfId="0" applyFont="1" applyFill="1" applyBorder="1" applyAlignment="1" applyProtection="1">
      <alignment horizontal="center" vertical="center" shrinkToFit="1"/>
    </xf>
    <xf numFmtId="0" fontId="56" fillId="10" borderId="31" xfId="0" applyFont="1" applyFill="1" applyBorder="1" applyAlignment="1" applyProtection="1">
      <alignment horizontal="center" vertical="center" shrinkToFit="1"/>
    </xf>
    <xf numFmtId="0" fontId="63" fillId="0" borderId="44" xfId="0" applyFont="1" applyFill="1" applyBorder="1" applyAlignment="1" applyProtection="1">
      <alignment horizontal="center" vertical="center"/>
    </xf>
    <xf numFmtId="0" fontId="63" fillId="0" borderId="91" xfId="0" applyFont="1" applyFill="1" applyBorder="1" applyAlignment="1" applyProtection="1">
      <alignment horizontal="center" vertical="center"/>
    </xf>
    <xf numFmtId="0" fontId="63" fillId="0" borderId="92" xfId="0" applyFont="1" applyFill="1" applyBorder="1" applyAlignment="1" applyProtection="1">
      <alignment horizontal="center" vertical="center"/>
    </xf>
    <xf numFmtId="0" fontId="63" fillId="0" borderId="45" xfId="0" applyFont="1" applyFill="1" applyBorder="1" applyAlignment="1" applyProtection="1">
      <alignment horizontal="center" vertical="center"/>
    </xf>
    <xf numFmtId="0" fontId="63" fillId="0" borderId="48" xfId="0" applyFont="1" applyFill="1" applyBorder="1" applyAlignment="1" applyProtection="1">
      <alignment horizontal="center" vertical="center"/>
    </xf>
    <xf numFmtId="0" fontId="55" fillId="0" borderId="30" xfId="0" applyFont="1" applyFill="1" applyBorder="1" applyAlignment="1" applyProtection="1">
      <alignment horizontal="center" vertical="center" shrinkToFit="1"/>
    </xf>
    <xf numFmtId="0" fontId="55" fillId="0" borderId="48" xfId="0" applyFont="1" applyFill="1" applyBorder="1" applyAlignment="1" applyProtection="1">
      <alignment horizontal="center" vertical="center" shrinkToFit="1"/>
    </xf>
    <xf numFmtId="0" fontId="56" fillId="4" borderId="29" xfId="0" applyFont="1" applyFill="1" applyBorder="1" applyAlignment="1" applyProtection="1">
      <alignment horizontal="center" vertical="center" shrinkToFit="1"/>
    </xf>
    <xf numFmtId="0" fontId="56" fillId="4" borderId="30" xfId="0" applyFont="1" applyFill="1" applyBorder="1" applyAlignment="1" applyProtection="1">
      <alignment horizontal="center" vertical="center" shrinkToFit="1"/>
    </xf>
    <xf numFmtId="0" fontId="56" fillId="4" borderId="45" xfId="0" applyFont="1" applyFill="1" applyBorder="1" applyAlignment="1" applyProtection="1">
      <alignment horizontal="center" vertical="center" shrinkToFit="1"/>
    </xf>
    <xf numFmtId="0" fontId="56" fillId="4" borderId="31" xfId="0" applyFont="1" applyFill="1" applyBorder="1" applyAlignment="1" applyProtection="1">
      <alignment horizontal="center" vertical="center" shrinkToFit="1"/>
    </xf>
    <xf numFmtId="0" fontId="55" fillId="0" borderId="69" xfId="0" applyFont="1" applyFill="1" applyBorder="1" applyAlignment="1" applyProtection="1">
      <alignment horizontal="center" vertical="center" shrinkToFit="1"/>
    </xf>
    <xf numFmtId="0" fontId="55" fillId="0" borderId="68" xfId="0" applyFont="1" applyFill="1" applyBorder="1" applyAlignment="1" applyProtection="1">
      <alignment horizontal="center" vertical="center" shrinkToFit="1"/>
    </xf>
    <xf numFmtId="0" fontId="56" fillId="0" borderId="119" xfId="0" applyFont="1" applyFill="1" applyBorder="1" applyAlignment="1" applyProtection="1">
      <alignment horizontal="right" vertical="center" shrinkToFit="1"/>
    </xf>
    <xf numFmtId="0" fontId="56" fillId="0" borderId="120" xfId="0" applyFont="1" applyFill="1" applyBorder="1" applyAlignment="1" applyProtection="1">
      <alignment horizontal="right" vertical="center" shrinkToFit="1"/>
    </xf>
    <xf numFmtId="0" fontId="63" fillId="0" borderId="5" xfId="0" applyFont="1" applyFill="1" applyBorder="1" applyAlignment="1" applyProtection="1">
      <alignment horizontal="left" vertical="center"/>
    </xf>
    <xf numFmtId="0" fontId="63" fillId="0" borderId="62" xfId="0" applyFont="1" applyFill="1" applyBorder="1" applyAlignment="1" applyProtection="1">
      <alignment horizontal="left" vertical="center"/>
    </xf>
    <xf numFmtId="0" fontId="63" fillId="0" borderId="9" xfId="0" applyFont="1" applyFill="1" applyBorder="1" applyAlignment="1" applyProtection="1">
      <alignment horizontal="center" vertical="center"/>
    </xf>
    <xf numFmtId="0" fontId="63" fillId="0" borderId="62" xfId="0" applyFont="1" applyFill="1" applyBorder="1" applyAlignment="1" applyProtection="1">
      <alignment horizontal="center" vertical="center"/>
    </xf>
    <xf numFmtId="0" fontId="55" fillId="0" borderId="63" xfId="0" applyFont="1" applyFill="1" applyBorder="1" applyAlignment="1" applyProtection="1">
      <alignment horizontal="center" vertical="center" shrinkToFit="1"/>
    </xf>
    <xf numFmtId="0" fontId="55" fillId="0" borderId="62" xfId="0" applyFont="1" applyFill="1" applyBorder="1" applyAlignment="1" applyProtection="1">
      <alignment horizontal="center" vertical="center" shrinkToFit="1"/>
    </xf>
    <xf numFmtId="0" fontId="56" fillId="0" borderId="72" xfId="0" applyFont="1" applyFill="1" applyBorder="1" applyAlignment="1" applyProtection="1">
      <alignment horizontal="right" vertical="center" shrinkToFit="1"/>
    </xf>
    <xf numFmtId="0" fontId="56" fillId="0" borderId="137" xfId="0" applyFont="1" applyFill="1" applyBorder="1" applyAlignment="1" applyProtection="1">
      <alignment horizontal="right" vertical="center" shrinkToFit="1"/>
    </xf>
    <xf numFmtId="0" fontId="56" fillId="4" borderId="84" xfId="0" applyFont="1" applyFill="1" applyBorder="1" applyAlignment="1" applyProtection="1">
      <alignment horizontal="center" vertical="center" shrinkToFit="1"/>
    </xf>
    <xf numFmtId="0" fontId="56" fillId="4" borderId="86" xfId="0" applyFont="1" applyFill="1" applyBorder="1" applyAlignment="1" applyProtection="1">
      <alignment horizontal="center" vertical="center" shrinkToFit="1"/>
    </xf>
    <xf numFmtId="0" fontId="55" fillId="0" borderId="71" xfId="0" applyFont="1" applyFill="1" applyBorder="1" applyAlignment="1" applyProtection="1">
      <alignment horizontal="center" vertical="center" shrinkToFit="1"/>
    </xf>
    <xf numFmtId="0" fontId="55" fillId="0" borderId="70" xfId="0" applyFont="1" applyFill="1" applyBorder="1" applyAlignment="1" applyProtection="1">
      <alignment horizontal="center" vertical="center" shrinkToFit="1"/>
    </xf>
    <xf numFmtId="0" fontId="63" fillId="0" borderId="7" xfId="0" applyFont="1" applyFill="1" applyBorder="1" applyAlignment="1" applyProtection="1">
      <alignment horizontal="center" vertical="center"/>
    </xf>
    <xf numFmtId="0" fontId="63" fillId="0" borderId="116" xfId="0" applyFont="1" applyFill="1" applyBorder="1" applyAlignment="1" applyProtection="1">
      <alignment horizontal="center" vertical="center"/>
    </xf>
    <xf numFmtId="0" fontId="63" fillId="0" borderId="117" xfId="0" applyFont="1" applyFill="1" applyBorder="1" applyAlignment="1" applyProtection="1">
      <alignment horizontal="center" vertical="center"/>
    </xf>
    <xf numFmtId="0" fontId="63" fillId="0" borderId="88" xfId="0" applyFont="1" applyFill="1" applyBorder="1" applyAlignment="1" applyProtection="1">
      <alignment horizontal="center" vertical="center"/>
    </xf>
    <xf numFmtId="0" fontId="63" fillId="0" borderId="83" xfId="0" applyFont="1" applyFill="1" applyBorder="1" applyAlignment="1" applyProtection="1">
      <alignment horizontal="center" vertical="center"/>
    </xf>
    <xf numFmtId="0" fontId="55" fillId="0" borderId="85" xfId="0" applyFont="1" applyFill="1" applyBorder="1" applyAlignment="1" applyProtection="1">
      <alignment horizontal="center" vertical="center" shrinkToFit="1"/>
    </xf>
    <xf numFmtId="0" fontId="55" fillId="0" borderId="83" xfId="0" applyFont="1" applyFill="1" applyBorder="1" applyAlignment="1" applyProtection="1">
      <alignment horizontal="center" vertical="center" shrinkToFit="1"/>
    </xf>
    <xf numFmtId="0" fontId="55" fillId="0" borderId="0" xfId="0" applyFont="1" applyBorder="1" applyAlignment="1" applyProtection="1">
      <alignment horizontal="right" vertical="center" shrinkToFit="1"/>
    </xf>
    <xf numFmtId="181" fontId="0" fillId="10" borderId="2" xfId="0" applyNumberFormat="1" applyFill="1" applyBorder="1" applyAlignment="1" applyProtection="1">
      <alignment horizontal="center" vertical="center"/>
    </xf>
    <xf numFmtId="181" fontId="0" fillId="10" borderId="25" xfId="0" applyNumberFormat="1" applyFill="1" applyBorder="1" applyAlignment="1" applyProtection="1">
      <alignment horizontal="center" vertical="center"/>
    </xf>
    <xf numFmtId="0" fontId="55" fillId="0" borderId="12" xfId="0" applyFont="1" applyFill="1" applyBorder="1" applyAlignment="1" applyProtection="1">
      <alignment horizontal="center" vertical="center" shrinkToFit="1"/>
    </xf>
    <xf numFmtId="0" fontId="55" fillId="0" borderId="11" xfId="0" applyFont="1" applyFill="1" applyBorder="1" applyAlignment="1" applyProtection="1">
      <alignment horizontal="center" vertical="center" shrinkToFit="1"/>
    </xf>
    <xf numFmtId="0" fontId="55" fillId="0" borderId="17" xfId="0" applyFont="1" applyFill="1" applyBorder="1" applyAlignment="1" applyProtection="1">
      <alignment horizontal="center" vertical="center" shrinkToFit="1"/>
    </xf>
    <xf numFmtId="0" fontId="55" fillId="0" borderId="8" xfId="0" applyFont="1" applyFill="1" applyBorder="1" applyAlignment="1" applyProtection="1">
      <alignment horizontal="center" vertical="center" shrinkToFit="1"/>
    </xf>
    <xf numFmtId="0" fontId="55" fillId="0" borderId="1" xfId="0" applyFont="1" applyFill="1" applyBorder="1" applyAlignment="1" applyProtection="1">
      <alignment horizontal="center" vertical="center" shrinkToFit="1"/>
    </xf>
    <xf numFmtId="0" fontId="55" fillId="0" borderId="13" xfId="0" applyFont="1" applyFill="1" applyBorder="1" applyAlignment="1" applyProtection="1">
      <alignment horizontal="center" vertical="center" shrinkToFit="1"/>
    </xf>
    <xf numFmtId="0" fontId="55" fillId="0" borderId="15" xfId="0" applyFont="1" applyFill="1" applyBorder="1" applyAlignment="1" applyProtection="1">
      <alignment horizontal="left" vertical="center" wrapText="1"/>
    </xf>
    <xf numFmtId="0" fontId="55" fillId="0" borderId="16" xfId="0" applyFont="1" applyFill="1" applyBorder="1" applyAlignment="1" applyProtection="1">
      <alignment horizontal="left" vertical="center" wrapText="1"/>
    </xf>
    <xf numFmtId="0" fontId="55" fillId="0" borderId="5" xfId="0" applyFont="1" applyFill="1" applyBorder="1" applyAlignment="1" applyProtection="1">
      <alignment horizontal="left" vertical="center" wrapText="1"/>
    </xf>
    <xf numFmtId="0" fontId="55" fillId="0" borderId="9" xfId="0" applyFont="1" applyFill="1" applyBorder="1" applyAlignment="1" applyProtection="1">
      <alignment horizontal="left" vertical="center" wrapText="1"/>
    </xf>
    <xf numFmtId="0" fontId="55" fillId="0" borderId="10" xfId="0" applyFont="1" applyFill="1" applyBorder="1" applyAlignment="1" applyProtection="1">
      <alignment horizontal="left" vertical="center" wrapText="1"/>
    </xf>
    <xf numFmtId="0" fontId="64" fillId="0" borderId="12" xfId="0" applyFont="1" applyFill="1" applyBorder="1" applyAlignment="1" applyProtection="1">
      <alignment horizontal="left" vertical="center" wrapText="1"/>
    </xf>
    <xf numFmtId="0" fontId="64" fillId="0" borderId="18" xfId="0" applyFont="1" applyFill="1" applyBorder="1" applyAlignment="1" applyProtection="1">
      <alignment horizontal="left" vertical="center" wrapText="1"/>
    </xf>
    <xf numFmtId="176" fontId="0" fillId="10" borderId="12" xfId="0" applyNumberFormat="1" applyFill="1" applyBorder="1" applyAlignment="1" applyProtection="1">
      <alignment horizontal="center" vertical="center"/>
    </xf>
    <xf numFmtId="176" fontId="0" fillId="10" borderId="11" xfId="0" applyNumberFormat="1" applyFill="1" applyBorder="1" applyAlignment="1" applyProtection="1">
      <alignment horizontal="center" vertical="center"/>
    </xf>
    <xf numFmtId="176" fontId="0" fillId="10" borderId="8" xfId="0" applyNumberFormat="1" applyFill="1" applyBorder="1" applyAlignment="1" applyProtection="1">
      <alignment horizontal="center" vertical="center"/>
    </xf>
    <xf numFmtId="176" fontId="0" fillId="10" borderId="1" xfId="0" applyNumberFormat="1" applyFill="1" applyBorder="1" applyAlignment="1" applyProtection="1">
      <alignment horizontal="center" vertical="center"/>
    </xf>
    <xf numFmtId="0" fontId="0" fillId="0" borderId="11" xfId="0" applyFill="1" applyBorder="1" applyAlignment="1" applyProtection="1">
      <alignment horizontal="center" vertical="center"/>
    </xf>
    <xf numFmtId="0" fontId="0" fillId="0" borderId="1" xfId="0" applyFill="1" applyBorder="1" applyAlignment="1" applyProtection="1">
      <alignment horizontal="center" vertical="center"/>
    </xf>
    <xf numFmtId="176" fontId="0" fillId="10" borderId="17" xfId="0" applyNumberFormat="1" applyFill="1" applyBorder="1" applyAlignment="1" applyProtection="1">
      <alignment horizontal="center" vertical="center"/>
    </xf>
    <xf numFmtId="176" fontId="0" fillId="10" borderId="13" xfId="0" applyNumberFormat="1" applyFill="1" applyBorder="1" applyAlignment="1" applyProtection="1">
      <alignment horizontal="center" vertical="center"/>
    </xf>
    <xf numFmtId="176" fontId="55" fillId="0" borderId="2" xfId="0" applyNumberFormat="1" applyFont="1" applyFill="1" applyBorder="1" applyAlignment="1" applyProtection="1">
      <alignment horizontal="center" vertical="center"/>
    </xf>
    <xf numFmtId="178" fontId="55" fillId="0" borderId="0" xfId="0" applyNumberFormat="1" applyFont="1" applyBorder="1" applyAlignment="1" applyProtection="1">
      <alignment horizontal="right" vertical="center" shrinkToFit="1"/>
    </xf>
    <xf numFmtId="0" fontId="54" fillId="0" borderId="2" xfId="0" applyFont="1" applyFill="1" applyBorder="1" applyAlignment="1" applyProtection="1">
      <alignment horizontal="center" vertical="center" shrinkToFit="1"/>
    </xf>
    <xf numFmtId="178" fontId="51" fillId="10" borderId="2" xfId="0" applyNumberFormat="1" applyFont="1" applyFill="1" applyBorder="1" applyAlignment="1" applyProtection="1">
      <alignment horizontal="center" vertical="center" shrinkToFit="1"/>
    </xf>
    <xf numFmtId="178" fontId="51" fillId="10" borderId="25" xfId="0" applyNumberFormat="1" applyFont="1" applyFill="1" applyBorder="1" applyAlignment="1" applyProtection="1">
      <alignment horizontal="center" vertical="center" shrinkToFit="1"/>
    </xf>
    <xf numFmtId="179" fontId="51" fillId="10" borderId="12" xfId="1" applyNumberFormat="1" applyFont="1" applyFill="1" applyBorder="1" applyAlignment="1" applyProtection="1">
      <alignment horizontal="center" vertical="center" shrinkToFit="1"/>
    </xf>
    <xf numFmtId="179" fontId="51" fillId="10" borderId="11" xfId="1" applyNumberFormat="1" applyFont="1" applyFill="1" applyBorder="1" applyAlignment="1" applyProtection="1">
      <alignment horizontal="center" vertical="center" shrinkToFit="1"/>
    </xf>
    <xf numFmtId="179" fontId="51" fillId="10" borderId="8" xfId="1" applyNumberFormat="1" applyFont="1" applyFill="1" applyBorder="1" applyAlignment="1" applyProtection="1">
      <alignment horizontal="center" vertical="center" shrinkToFit="1"/>
    </xf>
    <xf numFmtId="179" fontId="51" fillId="10" borderId="1" xfId="1" applyNumberFormat="1" applyFont="1" applyFill="1" applyBorder="1" applyAlignment="1" applyProtection="1">
      <alignment horizontal="center" vertical="center" shrinkToFit="1"/>
    </xf>
    <xf numFmtId="178" fontId="51" fillId="10" borderId="11" xfId="0" applyNumberFormat="1" applyFont="1" applyFill="1" applyBorder="1" applyAlignment="1" applyProtection="1">
      <alignment horizontal="center" vertical="center" shrinkToFit="1"/>
    </xf>
    <xf numFmtId="178" fontId="51" fillId="10" borderId="17" xfId="0" applyNumberFormat="1" applyFont="1" applyFill="1" applyBorder="1" applyAlignment="1" applyProtection="1">
      <alignment horizontal="center" vertical="center" shrinkToFit="1"/>
    </xf>
    <xf numFmtId="178" fontId="51" fillId="10" borderId="1" xfId="0" applyNumberFormat="1" applyFont="1" applyFill="1" applyBorder="1" applyAlignment="1" applyProtection="1">
      <alignment horizontal="center" vertical="center" shrinkToFit="1"/>
    </xf>
    <xf numFmtId="178" fontId="51" fillId="10" borderId="13" xfId="0" applyNumberFormat="1" applyFont="1" applyFill="1" applyBorder="1" applyAlignment="1" applyProtection="1">
      <alignment horizontal="center" vertical="center" shrinkToFit="1"/>
    </xf>
    <xf numFmtId="0" fontId="56" fillId="0" borderId="26" xfId="0" applyFont="1" applyBorder="1" applyAlignment="1" applyProtection="1">
      <alignment horizontal="center" vertical="center" shrinkToFit="1"/>
    </xf>
    <xf numFmtId="0" fontId="56" fillId="0" borderId="11" xfId="0" applyFont="1" applyBorder="1" applyAlignment="1" applyProtection="1">
      <alignment horizontal="center" vertical="center" shrinkToFit="1"/>
    </xf>
    <xf numFmtId="0" fontId="56" fillId="0" borderId="27" xfId="0" applyFont="1" applyBorder="1" applyAlignment="1" applyProtection="1">
      <alignment horizontal="center" vertical="center" shrinkToFit="1"/>
    </xf>
    <xf numFmtId="0" fontId="56" fillId="0" borderId="0" xfId="0" applyFont="1" applyBorder="1" applyAlignment="1" applyProtection="1">
      <alignment horizontal="center" vertical="center" shrinkToFit="1"/>
    </xf>
    <xf numFmtId="0" fontId="56" fillId="0" borderId="28" xfId="0" applyFont="1" applyBorder="1" applyAlignment="1" applyProtection="1">
      <alignment horizontal="center" vertical="center" shrinkToFit="1"/>
    </xf>
    <xf numFmtId="0" fontId="56" fillId="0" borderId="1" xfId="0" applyFont="1" applyBorder="1" applyAlignment="1" applyProtection="1">
      <alignment horizontal="center" vertical="center" shrinkToFit="1"/>
    </xf>
    <xf numFmtId="0" fontId="54" fillId="0" borderId="26" xfId="0" applyFont="1" applyFill="1" applyBorder="1" applyAlignment="1" applyProtection="1">
      <alignment horizontal="center" vertical="center" shrinkToFit="1"/>
    </xf>
    <xf numFmtId="0" fontId="54" fillId="0" borderId="11" xfId="0" applyFont="1" applyFill="1" applyBorder="1" applyAlignment="1" applyProtection="1">
      <alignment horizontal="center" vertical="center" shrinkToFit="1"/>
    </xf>
    <xf numFmtId="0" fontId="54" fillId="0" borderId="17" xfId="0" applyFont="1" applyFill="1" applyBorder="1" applyAlignment="1" applyProtection="1">
      <alignment horizontal="center" vertical="center" shrinkToFit="1"/>
    </xf>
    <xf numFmtId="0" fontId="54" fillId="0" borderId="28" xfId="0" applyFont="1" applyFill="1" applyBorder="1" applyAlignment="1" applyProtection="1">
      <alignment horizontal="center" vertical="center" shrinkToFit="1"/>
    </xf>
    <xf numFmtId="0" fontId="54" fillId="0" borderId="1" xfId="0" applyFont="1" applyFill="1" applyBorder="1" applyAlignment="1" applyProtection="1">
      <alignment horizontal="center" vertical="center" shrinkToFit="1"/>
    </xf>
    <xf numFmtId="0" fontId="54" fillId="0" borderId="13" xfId="0" applyFont="1" applyFill="1" applyBorder="1" applyAlignment="1" applyProtection="1">
      <alignment horizontal="center" vertical="center" shrinkToFit="1"/>
    </xf>
    <xf numFmtId="0" fontId="52" fillId="0" borderId="26" xfId="0" applyFont="1" applyFill="1" applyBorder="1" applyAlignment="1" applyProtection="1">
      <alignment horizontal="center" vertical="center" wrapText="1" shrinkToFit="1"/>
    </xf>
    <xf numFmtId="179" fontId="51" fillId="10" borderId="18" xfId="1" applyNumberFormat="1" applyFont="1" applyFill="1" applyBorder="1" applyAlignment="1" applyProtection="1">
      <alignment horizontal="center" vertical="center" shrinkToFit="1"/>
    </xf>
    <xf numFmtId="179" fontId="51" fillId="10" borderId="6" xfId="1" applyNumberFormat="1" applyFont="1" applyFill="1" applyBorder="1" applyAlignment="1" applyProtection="1">
      <alignment horizontal="center" vertical="center" shrinkToFit="1"/>
    </xf>
    <xf numFmtId="0" fontId="56" fillId="12" borderId="12" xfId="0" applyFont="1" applyFill="1" applyBorder="1" applyAlignment="1" applyProtection="1">
      <alignment horizontal="left" vertical="center" shrinkToFit="1"/>
    </xf>
    <xf numFmtId="0" fontId="56" fillId="12" borderId="11" xfId="0" applyFont="1" applyFill="1" applyBorder="1" applyAlignment="1" applyProtection="1">
      <alignment horizontal="left" vertical="center" shrinkToFit="1"/>
    </xf>
    <xf numFmtId="0" fontId="56" fillId="12" borderId="18" xfId="0" applyFont="1" applyFill="1" applyBorder="1" applyAlignment="1" applyProtection="1">
      <alignment horizontal="left" vertical="center" shrinkToFit="1"/>
    </xf>
    <xf numFmtId="0" fontId="56" fillId="12" borderId="7" xfId="0" applyFont="1" applyFill="1" applyBorder="1" applyAlignment="1" applyProtection="1">
      <alignment horizontal="left" vertical="center" shrinkToFit="1"/>
    </xf>
    <xf numFmtId="0" fontId="56" fillId="12" borderId="0" xfId="0" applyFont="1" applyFill="1" applyBorder="1" applyAlignment="1" applyProtection="1">
      <alignment horizontal="left" vertical="center" shrinkToFit="1"/>
    </xf>
    <xf numFmtId="0" fontId="56" fillId="12" borderId="19" xfId="0" applyFont="1" applyFill="1" applyBorder="1" applyAlignment="1" applyProtection="1">
      <alignment horizontal="left" vertical="center" shrinkToFit="1"/>
    </xf>
    <xf numFmtId="0" fontId="56" fillId="12" borderId="8" xfId="0" applyFont="1" applyFill="1" applyBorder="1" applyAlignment="1" applyProtection="1">
      <alignment horizontal="left" vertical="center" shrinkToFit="1"/>
    </xf>
    <xf numFmtId="0" fontId="56" fillId="12" borderId="1" xfId="0" applyFont="1" applyFill="1" applyBorder="1" applyAlignment="1" applyProtection="1">
      <alignment horizontal="left" vertical="center" shrinkToFit="1"/>
    </xf>
    <xf numFmtId="0" fontId="56" fillId="12" borderId="6" xfId="0" applyFont="1" applyFill="1" applyBorder="1" applyAlignment="1" applyProtection="1">
      <alignment horizontal="left" vertical="center" shrinkToFit="1"/>
    </xf>
    <xf numFmtId="0" fontId="56" fillId="10" borderId="190" xfId="0" applyFont="1" applyFill="1" applyBorder="1" applyAlignment="1" applyProtection="1">
      <alignment horizontal="center" vertical="center" shrinkToFit="1"/>
    </xf>
    <xf numFmtId="0" fontId="56" fillId="10" borderId="191" xfId="0" applyFont="1" applyFill="1" applyBorder="1" applyAlignment="1" applyProtection="1">
      <alignment horizontal="center" vertical="center" shrinkToFit="1"/>
    </xf>
    <xf numFmtId="0" fontId="63" fillId="0" borderId="5" xfId="0" applyFont="1" applyFill="1" applyBorder="1" applyAlignment="1" applyProtection="1">
      <alignment horizontal="center" vertical="center"/>
    </xf>
    <xf numFmtId="0" fontId="63" fillId="0" borderId="118" xfId="0" applyFont="1" applyFill="1" applyBorder="1" applyAlignment="1" applyProtection="1">
      <alignment horizontal="center" vertical="center"/>
    </xf>
    <xf numFmtId="0" fontId="56" fillId="0" borderId="72" xfId="0" applyFont="1" applyFill="1" applyBorder="1" applyAlignment="1" applyProtection="1">
      <alignment horizontal="center" vertical="center" shrinkToFit="1"/>
    </xf>
    <xf numFmtId="0" fontId="56" fillId="0" borderId="137" xfId="0" applyFont="1" applyFill="1" applyBorder="1" applyAlignment="1" applyProtection="1">
      <alignment horizontal="center" vertical="center" shrinkToFit="1"/>
    </xf>
    <xf numFmtId="0" fontId="63" fillId="0" borderId="115" xfId="0" applyFont="1" applyFill="1" applyBorder="1" applyAlignment="1" applyProtection="1">
      <alignment horizontal="left" vertical="center" shrinkToFit="1"/>
    </xf>
    <xf numFmtId="0" fontId="63" fillId="0" borderId="51" xfId="0" applyFont="1" applyFill="1" applyBorder="1" applyAlignment="1" applyProtection="1">
      <alignment horizontal="left" vertical="center" shrinkToFit="1"/>
    </xf>
    <xf numFmtId="0" fontId="63" fillId="0" borderId="52" xfId="0" applyFont="1" applyFill="1" applyBorder="1" applyAlignment="1" applyProtection="1">
      <alignment horizontal="left" vertical="center" shrinkToFit="1"/>
    </xf>
    <xf numFmtId="0" fontId="67" fillId="0" borderId="5" xfId="0" applyFont="1" applyBorder="1" applyAlignment="1" applyProtection="1">
      <alignment horizontal="center" vertical="center" shrinkToFit="1"/>
    </xf>
    <xf numFmtId="0" fontId="67" fillId="0" borderId="9" xfId="0" applyFont="1" applyBorder="1" applyAlignment="1" applyProtection="1">
      <alignment horizontal="center" vertical="center" shrinkToFit="1"/>
    </xf>
    <xf numFmtId="0" fontId="67" fillId="0" borderId="62" xfId="0" applyFont="1" applyBorder="1" applyAlignment="1" applyProtection="1">
      <alignment horizontal="center" vertical="center" shrinkToFit="1"/>
    </xf>
    <xf numFmtId="0" fontId="71" fillId="10" borderId="72" xfId="0" applyFont="1" applyFill="1" applyBorder="1" applyAlignment="1" applyProtection="1">
      <alignment horizontal="center" shrinkToFit="1"/>
    </xf>
    <xf numFmtId="0" fontId="71" fillId="10" borderId="73" xfId="0" applyFont="1" applyFill="1" applyBorder="1" applyAlignment="1" applyProtection="1">
      <alignment horizontal="center" shrinkToFit="1"/>
    </xf>
    <xf numFmtId="0" fontId="0" fillId="0" borderId="11" xfId="0" applyFill="1" applyBorder="1" applyAlignment="1" applyProtection="1">
      <alignment horizontal="left" vertical="center" wrapText="1"/>
    </xf>
    <xf numFmtId="0" fontId="0" fillId="0" borderId="17" xfId="0" applyFill="1" applyBorder="1" applyAlignment="1" applyProtection="1">
      <alignment horizontal="left" vertical="center" wrapText="1"/>
    </xf>
    <xf numFmtId="0" fontId="0" fillId="0" borderId="27" xfId="0"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0" fillId="0" borderId="14" xfId="0" applyFill="1" applyBorder="1" applyAlignment="1" applyProtection="1">
      <alignment horizontal="left" vertical="center" wrapText="1"/>
    </xf>
    <xf numFmtId="0" fontId="0" fillId="0" borderId="37" xfId="0" applyFill="1" applyBorder="1" applyAlignment="1" applyProtection="1">
      <alignment horizontal="left" vertical="center" wrapText="1"/>
    </xf>
    <xf numFmtId="0" fontId="0" fillId="0" borderId="40" xfId="0" applyFill="1" applyBorder="1" applyAlignment="1" applyProtection="1">
      <alignment horizontal="left" vertical="center" wrapText="1"/>
    </xf>
    <xf numFmtId="0" fontId="0" fillId="0" borderId="38" xfId="0" applyFill="1" applyBorder="1" applyAlignment="1" applyProtection="1">
      <alignment horizontal="left" vertical="center" wrapText="1"/>
    </xf>
    <xf numFmtId="0" fontId="63" fillId="0" borderId="39" xfId="0" applyFont="1" applyFill="1" applyBorder="1" applyAlignment="1" applyProtection="1">
      <alignment horizontal="center" vertical="center"/>
    </xf>
    <xf numFmtId="0" fontId="63" fillId="0" borderId="184" xfId="0" applyFont="1" applyFill="1" applyBorder="1" applyAlignment="1" applyProtection="1">
      <alignment horizontal="center" vertical="center"/>
    </xf>
    <xf numFmtId="0" fontId="63" fillId="0" borderId="185" xfId="0" applyFont="1" applyFill="1" applyBorder="1" applyAlignment="1" applyProtection="1">
      <alignment horizontal="left" vertical="center" wrapText="1"/>
    </xf>
    <xf numFmtId="0" fontId="63" fillId="0" borderId="186" xfId="0" applyFont="1" applyFill="1" applyBorder="1" applyAlignment="1" applyProtection="1">
      <alignment horizontal="left" vertical="center" wrapText="1"/>
    </xf>
    <xf numFmtId="0" fontId="63" fillId="0" borderId="187" xfId="0" applyFont="1" applyFill="1" applyBorder="1" applyAlignment="1" applyProtection="1">
      <alignment horizontal="left" vertical="center" wrapText="1"/>
    </xf>
    <xf numFmtId="0" fontId="55" fillId="0" borderId="188" xfId="0" applyFont="1" applyFill="1" applyBorder="1" applyAlignment="1" applyProtection="1">
      <alignment horizontal="center" vertical="center" shrinkToFit="1"/>
    </xf>
    <xf numFmtId="0" fontId="55" fillId="0" borderId="189" xfId="0" applyFont="1" applyFill="1" applyBorder="1" applyAlignment="1" applyProtection="1">
      <alignment horizontal="center" vertical="center" shrinkToFit="1"/>
    </xf>
    <xf numFmtId="0" fontId="63" fillId="0" borderId="115" xfId="0" applyFont="1" applyFill="1" applyBorder="1" applyAlignment="1" applyProtection="1">
      <alignment horizontal="left" vertical="center"/>
    </xf>
    <xf numFmtId="0" fontId="63" fillId="0" borderId="51" xfId="0" applyFont="1" applyFill="1" applyBorder="1" applyAlignment="1" applyProtection="1">
      <alignment horizontal="left" vertical="center"/>
    </xf>
    <xf numFmtId="0" fontId="63" fillId="0" borderId="52" xfId="0" applyFont="1" applyFill="1" applyBorder="1" applyAlignment="1" applyProtection="1">
      <alignment horizontal="left" vertical="center"/>
    </xf>
    <xf numFmtId="0" fontId="55" fillId="0" borderId="49" xfId="0" applyFont="1" applyFill="1" applyBorder="1" applyAlignment="1" applyProtection="1">
      <alignment horizontal="left" vertical="center"/>
    </xf>
    <xf numFmtId="0" fontId="55" fillId="0" borderId="46" xfId="0" applyFont="1" applyFill="1" applyBorder="1" applyAlignment="1" applyProtection="1">
      <alignment horizontal="left" vertical="center"/>
    </xf>
    <xf numFmtId="0" fontId="55" fillId="0" borderId="50" xfId="0" applyFont="1" applyFill="1" applyBorder="1" applyAlignment="1" applyProtection="1">
      <alignment horizontal="left" vertical="center"/>
    </xf>
    <xf numFmtId="0" fontId="55" fillId="0" borderId="105" xfId="0" applyFont="1" applyFill="1" applyBorder="1" applyAlignment="1" applyProtection="1">
      <alignment horizontal="center" vertical="center" shrinkToFit="1"/>
    </xf>
    <xf numFmtId="0" fontId="55" fillId="0" borderId="106" xfId="0" applyFont="1" applyFill="1" applyBorder="1" applyAlignment="1" applyProtection="1">
      <alignment horizontal="center" vertical="center" shrinkToFit="1"/>
    </xf>
    <xf numFmtId="0" fontId="56" fillId="10" borderId="59" xfId="0" applyFont="1" applyFill="1" applyBorder="1" applyAlignment="1" applyProtection="1">
      <alignment horizontal="center" vertical="center" shrinkToFit="1"/>
    </xf>
    <xf numFmtId="0" fontId="56" fillId="10" borderId="46" xfId="0" applyFont="1" applyFill="1" applyBorder="1" applyAlignment="1" applyProtection="1">
      <alignment horizontal="center" vertical="center" shrinkToFit="1"/>
    </xf>
    <xf numFmtId="0" fontId="56" fillId="10" borderId="32" xfId="0" applyFont="1" applyFill="1" applyBorder="1" applyAlignment="1" applyProtection="1">
      <alignment horizontal="center" vertical="center" shrinkToFit="1"/>
    </xf>
  </cellXfs>
  <cellStyles count="6">
    <cellStyle name="桁区切り" xfId="1" builtinId="6"/>
    <cellStyle name="桁区切り 2" xfId="5" xr:uid="{E3EEF36B-4524-4D82-B01C-A4AD0DB5F00F}"/>
    <cellStyle name="標準" xfId="0" builtinId="0"/>
    <cellStyle name="標準 2" xfId="2" xr:uid="{00000000-0005-0000-0000-000003000000}"/>
    <cellStyle name="標準 3" xfId="3" xr:uid="{00000000-0005-0000-0000-000004000000}"/>
    <cellStyle name="標準 4" xfId="4" xr:uid="{31DA56F4-4566-4CCF-A18B-4669D488B63C}"/>
  </cellStyles>
  <dxfs count="11">
    <dxf>
      <numFmt numFmtId="184" formatCode="ggg&quot;元&quot;&quot;年&quot;m&quot;月&quot;d&quot;日&quot;"/>
    </dxf>
    <dxf>
      <fill>
        <patternFill patternType="lightHorizontal"/>
      </fill>
    </dxf>
    <dxf>
      <fill>
        <patternFill patternType="lightHorizontal"/>
      </fill>
    </dxf>
    <dxf>
      <fill>
        <patternFill patternType="lightHorizontal"/>
      </fill>
    </dxf>
    <dxf>
      <numFmt numFmtId="184" formatCode="ggg&quot;元&quot;&quot;年&quot;m&quot;月&quot;d&quot;日&quot;"/>
    </dxf>
    <dxf>
      <fill>
        <patternFill patternType="darkTrellis">
          <fgColor theme="0" tint="-0.499984740745262"/>
        </patternFill>
      </fill>
    </dxf>
    <dxf>
      <fill>
        <patternFill patternType="darkTrellis"/>
      </fill>
    </dxf>
    <dxf>
      <fill>
        <patternFill patternType="darkTrellis">
          <fgColor theme="1" tint="0.499984740745262"/>
          <bgColor theme="1"/>
        </patternFill>
      </fill>
    </dxf>
    <dxf>
      <fill>
        <patternFill patternType="darkTrellis">
          <fgColor theme="0" tint="-0.499984740745262"/>
        </patternFill>
      </fill>
    </dxf>
    <dxf>
      <fill>
        <patternFill patternType="darkTrellis">
          <bgColor auto="1"/>
        </patternFill>
      </fill>
    </dxf>
    <dxf>
      <fill>
        <patternFill patternType="darkTrellis">
          <fgColor theme="0" tint="-0.499984740745262"/>
        </patternFill>
      </fill>
    </dxf>
  </dxfs>
  <tableStyles count="0" defaultTableStyle="TableStyleMedium9" defaultPivotStyle="PivotStyleLight16"/>
  <colors>
    <mruColors>
      <color rgb="FFCDFFFF"/>
      <color rgb="FFEFFFFF"/>
      <color rgb="FFFF0066"/>
      <color rgb="FF0000FF"/>
      <color rgb="FFECFEF2"/>
      <color rgb="FFFFFFCC"/>
      <color rgb="FFCCFFFF"/>
      <color rgb="FFF5FFFF"/>
      <color rgb="FFCC99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1495424</xdr:colOff>
      <xdr:row>0</xdr:row>
      <xdr:rowOff>105834</xdr:rowOff>
    </xdr:from>
    <xdr:to>
      <xdr:col>4</xdr:col>
      <xdr:colOff>4372754</xdr:colOff>
      <xdr:row>6</xdr:row>
      <xdr:rowOff>153689</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8416924" y="105834"/>
          <a:ext cx="2877330" cy="1508355"/>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t>このシートは管理用です。修正等しないでください。</a:t>
          </a:r>
          <a:endParaRPr kumimoji="1" lang="en-US" altLang="ja-JP" sz="1800"/>
        </a:p>
      </xdr:txBody>
    </xdr:sp>
    <xdr:clientData/>
  </xdr:twoCellAnchor>
  <xdr:twoCellAnchor>
    <xdr:from>
      <xdr:col>3</xdr:col>
      <xdr:colOff>1335742</xdr:colOff>
      <xdr:row>66</xdr:row>
      <xdr:rowOff>10932</xdr:rowOff>
    </xdr:from>
    <xdr:to>
      <xdr:col>5</xdr:col>
      <xdr:colOff>7683</xdr:colOff>
      <xdr:row>93</xdr:row>
      <xdr:rowOff>17930</xdr:rowOff>
    </xdr:to>
    <xdr:sp macro="" textlink="">
      <xdr:nvSpPr>
        <xdr:cNvPr id="8" name="正方形/長方形 7">
          <a:extLst>
            <a:ext uri="{FF2B5EF4-FFF2-40B4-BE49-F238E27FC236}">
              <a16:creationId xmlns:a16="http://schemas.microsoft.com/office/drawing/2014/main" id="{544B9217-FEBA-4C15-8D57-D8C9F4FF8F56}"/>
            </a:ext>
          </a:extLst>
        </xdr:cNvPr>
        <xdr:cNvSpPr/>
      </xdr:nvSpPr>
      <xdr:spPr>
        <a:xfrm>
          <a:off x="5567083" y="15986038"/>
          <a:ext cx="4167306" cy="6542268"/>
        </a:xfrm>
        <a:prstGeom prst="rect">
          <a:avLst/>
        </a:prstGeom>
        <a:solidFill>
          <a:srgbClr val="E24D2A">
            <a:alpha val="60000"/>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上記から自動でリンク</a:t>
          </a:r>
        </a:p>
      </xdr:txBody>
    </xdr:sp>
    <xdr:clientData/>
  </xdr:twoCellAnchor>
  <xdr:twoCellAnchor>
    <xdr:from>
      <xdr:col>2</xdr:col>
      <xdr:colOff>0</xdr:colOff>
      <xdr:row>19</xdr:row>
      <xdr:rowOff>7620</xdr:rowOff>
    </xdr:from>
    <xdr:to>
      <xdr:col>3</xdr:col>
      <xdr:colOff>10583</xdr:colOff>
      <xdr:row>23</xdr:row>
      <xdr:rowOff>7620</xdr:rowOff>
    </xdr:to>
    <xdr:sp macro="" textlink="">
      <xdr:nvSpPr>
        <xdr:cNvPr id="10" name="正方形/長方形 9">
          <a:extLst>
            <a:ext uri="{FF2B5EF4-FFF2-40B4-BE49-F238E27FC236}">
              <a16:creationId xmlns:a16="http://schemas.microsoft.com/office/drawing/2014/main" id="{99C5A072-2A7D-4B5E-9A71-36FA0032F864}"/>
            </a:ext>
          </a:extLst>
        </xdr:cNvPr>
        <xdr:cNvSpPr/>
      </xdr:nvSpPr>
      <xdr:spPr>
        <a:xfrm>
          <a:off x="2010833" y="4389120"/>
          <a:ext cx="3619500" cy="973667"/>
        </a:xfrm>
        <a:prstGeom prst="rect">
          <a:avLst/>
        </a:prstGeom>
        <a:solidFill>
          <a:srgbClr val="E24D2A">
            <a:alpha val="60000"/>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上記から自動でリンク</a:t>
          </a:r>
        </a:p>
      </xdr:txBody>
    </xdr:sp>
    <xdr:clientData/>
  </xdr:twoCellAnchor>
  <xdr:twoCellAnchor>
    <xdr:from>
      <xdr:col>2</xdr:col>
      <xdr:colOff>7621</xdr:colOff>
      <xdr:row>4</xdr:row>
      <xdr:rowOff>233084</xdr:rowOff>
    </xdr:from>
    <xdr:to>
      <xdr:col>2</xdr:col>
      <xdr:colOff>2142564</xdr:colOff>
      <xdr:row>11</xdr:row>
      <xdr:rowOff>9526</xdr:rowOff>
    </xdr:to>
    <xdr:sp macro="" textlink="">
      <xdr:nvSpPr>
        <xdr:cNvPr id="3" name="正方形/長方形 2">
          <a:extLst>
            <a:ext uri="{FF2B5EF4-FFF2-40B4-BE49-F238E27FC236}">
              <a16:creationId xmlns:a16="http://schemas.microsoft.com/office/drawing/2014/main" id="{76D936FF-9E18-47E2-A42A-582340B6D188}"/>
            </a:ext>
          </a:extLst>
        </xdr:cNvPr>
        <xdr:cNvSpPr/>
      </xdr:nvSpPr>
      <xdr:spPr>
        <a:xfrm>
          <a:off x="2087433" y="1201272"/>
          <a:ext cx="2134943" cy="1470772"/>
        </a:xfrm>
        <a:prstGeom prst="rect">
          <a:avLst/>
        </a:prstGeom>
        <a:solidFill>
          <a:srgbClr val="E24D2A">
            <a:alpha val="60000"/>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上記から</a:t>
          </a:r>
          <a:endParaRPr kumimoji="1" lang="en-US" altLang="ja-JP" sz="2000"/>
        </a:p>
        <a:p>
          <a:pPr algn="ctr"/>
          <a:r>
            <a:rPr kumimoji="1" lang="ja-JP" altLang="en-US" sz="2000"/>
            <a:t>自動でリンク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65314</xdr:colOff>
      <xdr:row>1</xdr:row>
      <xdr:rowOff>43542</xdr:rowOff>
    </xdr:from>
    <xdr:to>
      <xdr:col>2</xdr:col>
      <xdr:colOff>947057</xdr:colOff>
      <xdr:row>1</xdr:row>
      <xdr:rowOff>1251857</xdr:rowOff>
    </xdr:to>
    <xdr:sp macro="" textlink="">
      <xdr:nvSpPr>
        <xdr:cNvPr id="2" name="テキスト ボックス 1">
          <a:extLst>
            <a:ext uri="{FF2B5EF4-FFF2-40B4-BE49-F238E27FC236}">
              <a16:creationId xmlns:a16="http://schemas.microsoft.com/office/drawing/2014/main" id="{32907326-F13D-4DC8-9EFF-3B2EAD547F8B}"/>
            </a:ext>
          </a:extLst>
        </xdr:cNvPr>
        <xdr:cNvSpPr txBox="1"/>
      </xdr:nvSpPr>
      <xdr:spPr>
        <a:xfrm>
          <a:off x="718457" y="968828"/>
          <a:ext cx="2188029" cy="1208315"/>
        </a:xfrm>
        <a:prstGeom prst="rect">
          <a:avLst/>
        </a:prstGeom>
        <a:solidFill>
          <a:srgbClr val="FFC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b="1"/>
            <a:t>【</a:t>
          </a:r>
          <a:r>
            <a:rPr kumimoji="1" lang="ja-JP" altLang="en-US" sz="1400" b="1"/>
            <a:t>入力シート禁止事項</a:t>
          </a:r>
          <a:r>
            <a:rPr kumimoji="1" lang="en-US" altLang="ja-JP" sz="1400" b="1"/>
            <a:t>】</a:t>
          </a:r>
        </a:p>
        <a:p>
          <a:r>
            <a:rPr kumimoji="1" lang="ja-JP" altLang="en-US" sz="1400" b="1"/>
            <a:t>①行・列の挿入・削除</a:t>
          </a:r>
          <a:endParaRPr kumimoji="1" lang="en-US" altLang="ja-JP" sz="1400" b="1"/>
        </a:p>
        <a:p>
          <a:r>
            <a:rPr kumimoji="1" lang="ja-JP" altLang="en-US" sz="1400" b="1"/>
            <a:t>②シート名の変更</a:t>
          </a:r>
          <a:endParaRPr kumimoji="1" lang="en-US" altLang="ja-JP" sz="1400" b="1"/>
        </a:p>
        <a:p>
          <a:r>
            <a:rPr kumimoji="1" lang="ja-JP" altLang="en-US" sz="1400" b="1"/>
            <a:t>③着色セルの修正等</a:t>
          </a:r>
          <a:endParaRPr kumimoji="1" lang="en-US" altLang="ja-JP" sz="14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76198</xdr:colOff>
      <xdr:row>1</xdr:row>
      <xdr:rowOff>54429</xdr:rowOff>
    </xdr:from>
    <xdr:to>
      <xdr:col>7</xdr:col>
      <xdr:colOff>1480456</xdr:colOff>
      <xdr:row>1</xdr:row>
      <xdr:rowOff>1262744</xdr:rowOff>
    </xdr:to>
    <xdr:sp macro="" textlink="">
      <xdr:nvSpPr>
        <xdr:cNvPr id="2" name="テキスト ボックス 1">
          <a:extLst>
            <a:ext uri="{FF2B5EF4-FFF2-40B4-BE49-F238E27FC236}">
              <a16:creationId xmlns:a16="http://schemas.microsoft.com/office/drawing/2014/main" id="{1EDE7224-4A25-466A-A8F9-0C8DA0710651}"/>
            </a:ext>
          </a:extLst>
        </xdr:cNvPr>
        <xdr:cNvSpPr txBox="1"/>
      </xdr:nvSpPr>
      <xdr:spPr>
        <a:xfrm>
          <a:off x="729341" y="979715"/>
          <a:ext cx="2133601" cy="1208315"/>
        </a:xfrm>
        <a:prstGeom prst="rect">
          <a:avLst/>
        </a:prstGeom>
        <a:solidFill>
          <a:srgbClr val="FFC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b="1"/>
            <a:t>【</a:t>
          </a:r>
          <a:r>
            <a:rPr kumimoji="1" lang="ja-JP" altLang="en-US" sz="1400" b="1"/>
            <a:t>入力シート禁止事項</a:t>
          </a:r>
          <a:r>
            <a:rPr kumimoji="1" lang="en-US" altLang="ja-JP" sz="1400" b="1"/>
            <a:t>】</a:t>
          </a:r>
        </a:p>
        <a:p>
          <a:r>
            <a:rPr kumimoji="1" lang="ja-JP" altLang="en-US" sz="1400" b="1"/>
            <a:t>①行・列の挿入・削除</a:t>
          </a:r>
          <a:endParaRPr kumimoji="1" lang="en-US" altLang="ja-JP" sz="1400" b="1"/>
        </a:p>
        <a:p>
          <a:r>
            <a:rPr kumimoji="1" lang="ja-JP" altLang="en-US" sz="1400" b="1"/>
            <a:t>②シート名の変更</a:t>
          </a:r>
          <a:endParaRPr kumimoji="1" lang="en-US" altLang="ja-JP" sz="1400" b="1"/>
        </a:p>
        <a:p>
          <a:r>
            <a:rPr kumimoji="1" lang="ja-JP" altLang="en-US" sz="1400" b="1"/>
            <a:t>③着色セルの修正等</a:t>
          </a:r>
          <a:endParaRPr kumimoji="1" lang="en-US" altLang="ja-JP" sz="1400" b="1"/>
        </a:p>
      </xdr:txBody>
    </xdr:sp>
    <xdr:clientData/>
  </xdr:twoCellAnchor>
  <xdr:oneCellAnchor>
    <xdr:from>
      <xdr:col>0</xdr:col>
      <xdr:colOff>81644</xdr:colOff>
      <xdr:row>0</xdr:row>
      <xdr:rowOff>585106</xdr:rowOff>
    </xdr:from>
    <xdr:ext cx="435428" cy="4122965"/>
    <xdr:sp macro="" textlink="">
      <xdr:nvSpPr>
        <xdr:cNvPr id="9" name="テキスト ボックス 8">
          <a:extLst>
            <a:ext uri="{FF2B5EF4-FFF2-40B4-BE49-F238E27FC236}">
              <a16:creationId xmlns:a16="http://schemas.microsoft.com/office/drawing/2014/main" id="{AEB8A1EE-EBD7-6E80-C8D3-AB96D243331D}"/>
            </a:ext>
          </a:extLst>
        </xdr:cNvPr>
        <xdr:cNvSpPr txBox="1"/>
      </xdr:nvSpPr>
      <xdr:spPr>
        <a:xfrm>
          <a:off x="81644" y="585106"/>
          <a:ext cx="435428" cy="4122965"/>
        </a:xfrm>
        <a:prstGeom prst="rect">
          <a:avLst/>
        </a:prstGeom>
        <a:solidFill>
          <a:schemeClr val="bg1"/>
        </a:solidFill>
        <a:ln>
          <a:solidFill>
            <a:srgbClr val="FF0066"/>
          </a:solidFill>
        </a:ln>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b="1">
              <a:solidFill>
                <a:schemeClr val="tx1"/>
              </a:solidFill>
              <a:effectLst/>
              <a:latin typeface="+mn-lt"/>
              <a:ea typeface="+mn-ea"/>
              <a:cs typeface="+mn-cs"/>
            </a:rPr>
            <a:t>個票番号</a:t>
          </a:r>
          <a:r>
            <a:rPr kumimoji="1" lang="ja-JP" altLang="en-US" sz="1400" b="1">
              <a:solidFill>
                <a:schemeClr val="tx1"/>
              </a:solidFill>
              <a:effectLst/>
              <a:latin typeface="+mn-lt"/>
              <a:ea typeface="+mn-ea"/>
              <a:cs typeface="+mn-cs"/>
            </a:rPr>
            <a:t>「</a:t>
          </a:r>
          <a:r>
            <a:rPr kumimoji="1" lang="ja-JP" altLang="ja-JP" sz="1400" b="1">
              <a:solidFill>
                <a:schemeClr val="tx1"/>
              </a:solidFill>
              <a:effectLst/>
              <a:latin typeface="+mn-lt"/>
              <a:ea typeface="+mn-ea"/>
              <a:cs typeface="+mn-cs"/>
            </a:rPr>
            <a:t>②</a:t>
          </a:r>
          <a:r>
            <a:rPr kumimoji="1" lang="ja-JP" altLang="en-US" sz="1400" b="1">
              <a:solidFill>
                <a:schemeClr val="tx1"/>
              </a:solidFill>
              <a:effectLst/>
              <a:latin typeface="+mn-lt"/>
              <a:ea typeface="+mn-ea"/>
              <a:cs typeface="+mn-cs"/>
            </a:rPr>
            <a:t>」</a:t>
          </a:r>
          <a:r>
            <a:rPr kumimoji="1" lang="ja-JP" altLang="ja-JP" sz="1400" b="1">
              <a:solidFill>
                <a:schemeClr val="tx1"/>
              </a:solidFill>
              <a:effectLst/>
              <a:latin typeface="+mn-lt"/>
              <a:ea typeface="+mn-ea"/>
              <a:cs typeface="+mn-cs"/>
            </a:rPr>
            <a:t>以降は非表示行を再表示</a:t>
          </a:r>
          <a:endParaRPr lang="ja-JP" altLang="ja-JP" sz="1400">
            <a:effectLst/>
          </a:endParaRPr>
        </a:p>
        <a:p>
          <a:endParaRPr kumimoji="1" lang="ja-JP" altLang="en-US" sz="11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54428</xdr:colOff>
      <xdr:row>1</xdr:row>
      <xdr:rowOff>43543</xdr:rowOff>
    </xdr:from>
    <xdr:to>
      <xdr:col>7</xdr:col>
      <xdr:colOff>1513114</xdr:colOff>
      <xdr:row>1</xdr:row>
      <xdr:rowOff>1251858</xdr:rowOff>
    </xdr:to>
    <xdr:sp macro="" textlink="">
      <xdr:nvSpPr>
        <xdr:cNvPr id="3" name="テキスト ボックス 2">
          <a:extLst>
            <a:ext uri="{FF2B5EF4-FFF2-40B4-BE49-F238E27FC236}">
              <a16:creationId xmlns:a16="http://schemas.microsoft.com/office/drawing/2014/main" id="{DFD5B179-801C-4E2F-A145-AAD7D1AECAE5}"/>
            </a:ext>
          </a:extLst>
        </xdr:cNvPr>
        <xdr:cNvSpPr txBox="1"/>
      </xdr:nvSpPr>
      <xdr:spPr>
        <a:xfrm>
          <a:off x="707571" y="653143"/>
          <a:ext cx="2188029" cy="1208315"/>
        </a:xfrm>
        <a:prstGeom prst="rect">
          <a:avLst/>
        </a:prstGeom>
        <a:solidFill>
          <a:srgbClr val="FFC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b="1"/>
            <a:t>【</a:t>
          </a:r>
          <a:r>
            <a:rPr kumimoji="1" lang="ja-JP" altLang="en-US" sz="1400" b="1"/>
            <a:t>入力シート禁止事項</a:t>
          </a:r>
          <a:r>
            <a:rPr kumimoji="1" lang="en-US" altLang="ja-JP" sz="1400" b="1"/>
            <a:t>】</a:t>
          </a:r>
        </a:p>
        <a:p>
          <a:r>
            <a:rPr kumimoji="1" lang="ja-JP" altLang="en-US" sz="1400" b="1"/>
            <a:t>①行・列の挿入・削除</a:t>
          </a:r>
          <a:endParaRPr kumimoji="1" lang="en-US" altLang="ja-JP" sz="1400" b="1"/>
        </a:p>
        <a:p>
          <a:r>
            <a:rPr kumimoji="1" lang="ja-JP" altLang="en-US" sz="1400" b="1"/>
            <a:t>②シート名の変更</a:t>
          </a:r>
          <a:endParaRPr kumimoji="1" lang="en-US" altLang="ja-JP" sz="1400" b="1"/>
        </a:p>
        <a:p>
          <a:r>
            <a:rPr kumimoji="1" lang="ja-JP" altLang="en-US" sz="1400" b="1"/>
            <a:t>③着色セルの修正等</a:t>
          </a:r>
          <a:endParaRPr kumimoji="1" lang="en-US" altLang="ja-JP" sz="14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202777</xdr:colOff>
      <xdr:row>1</xdr:row>
      <xdr:rowOff>176923</xdr:rowOff>
    </xdr:from>
    <xdr:to>
      <xdr:col>18</xdr:col>
      <xdr:colOff>680995</xdr:colOff>
      <xdr:row>1</xdr:row>
      <xdr:rowOff>849661</xdr:rowOff>
    </xdr:to>
    <xdr:sp macro="" textlink="">
      <xdr:nvSpPr>
        <xdr:cNvPr id="3" name="テキスト ボックス 2">
          <a:extLst>
            <a:ext uri="{FF2B5EF4-FFF2-40B4-BE49-F238E27FC236}">
              <a16:creationId xmlns:a16="http://schemas.microsoft.com/office/drawing/2014/main" id="{7D506D09-0967-495B-BC59-5354D462E822}"/>
            </a:ext>
          </a:extLst>
        </xdr:cNvPr>
        <xdr:cNvSpPr txBox="1"/>
      </xdr:nvSpPr>
      <xdr:spPr>
        <a:xfrm>
          <a:off x="202777" y="1129423"/>
          <a:ext cx="21825424" cy="672738"/>
        </a:xfrm>
        <a:prstGeom prst="rect">
          <a:avLst/>
        </a:prstGeom>
        <a:solidFill>
          <a:schemeClr val="accent6">
            <a:lumMod val="40000"/>
            <a:lumOff val="6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rPr>
            <a:t>←＝＝＝＝＝＝＝＝　</a:t>
          </a:r>
          <a:r>
            <a:rPr kumimoji="1" lang="ja-JP" altLang="en-US" sz="1800">
              <a:solidFill>
                <a:srgbClr val="FF0000"/>
              </a:solidFill>
              <a:latin typeface="ＭＳ Ｐゴシック 本文"/>
            </a:rPr>
            <a:t>　「実施計画総括表（様式１－２）」に、</a:t>
          </a:r>
          <a:r>
            <a:rPr kumimoji="1" lang="ja-JP" altLang="en-US" sz="2400" u="none">
              <a:solidFill>
                <a:srgbClr val="0000FF"/>
              </a:solidFill>
              <a:latin typeface="ＭＳ Ｐゴシック 本文"/>
            </a:rPr>
            <a:t>「必要となる行のみフィルターをかけた上で」</a:t>
          </a:r>
          <a:r>
            <a:rPr kumimoji="1" lang="ja-JP" altLang="ja-JP" sz="2400" b="0" u="sng">
              <a:solidFill>
                <a:srgbClr val="0000FF"/>
              </a:solidFill>
              <a:effectLst/>
              <a:latin typeface="+mn-lt"/>
              <a:ea typeface="+mn-ea"/>
              <a:cs typeface="+mn-cs"/>
            </a:rPr>
            <a:t>「</a:t>
          </a:r>
          <a:r>
            <a:rPr kumimoji="1" lang="ja-JP" altLang="en-US" sz="2400" b="1" u="sng">
              <a:solidFill>
                <a:srgbClr val="0000FF"/>
              </a:solidFill>
              <a:effectLst/>
              <a:latin typeface="+mn-lt"/>
              <a:ea typeface="+mn-ea"/>
              <a:cs typeface="+mn-cs"/>
            </a:rPr>
            <a:t>値と数値の書式にて貼り付け</a:t>
          </a:r>
          <a:r>
            <a:rPr kumimoji="1" lang="ja-JP" altLang="ja-JP" sz="2400" b="0" u="sng">
              <a:solidFill>
                <a:srgbClr val="0000FF"/>
              </a:solidFill>
              <a:effectLst/>
              <a:latin typeface="+mn-lt"/>
              <a:ea typeface="+mn-ea"/>
              <a:cs typeface="+mn-cs"/>
            </a:rPr>
            <a:t>」</a:t>
          </a:r>
          <a:r>
            <a:rPr kumimoji="1" lang="ja-JP" altLang="en-US" sz="1800">
              <a:solidFill>
                <a:srgbClr val="FF0000"/>
              </a:solidFill>
              <a:latin typeface="ＭＳ Ｐゴシック 本文"/>
            </a:rPr>
            <a:t>すること！　</a:t>
          </a:r>
          <a:r>
            <a:rPr kumimoji="1" lang="ja-JP" altLang="en-US" sz="1800">
              <a:solidFill>
                <a:srgbClr val="FF0000"/>
              </a:solidFill>
            </a:rPr>
            <a:t>＝＝＝＝＝＝＝＝→</a:t>
          </a:r>
          <a:endParaRPr kumimoji="1" lang="en-US" altLang="ja-JP" sz="1800">
            <a:solidFill>
              <a:srgbClr val="FF0000"/>
            </a:solidFill>
          </a:endParaRPr>
        </a:p>
      </xdr:txBody>
    </xdr:sp>
    <xdr:clientData/>
  </xdr:twoCellAnchor>
  <xdr:twoCellAnchor>
    <xdr:from>
      <xdr:col>0</xdr:col>
      <xdr:colOff>207309</xdr:colOff>
      <xdr:row>0</xdr:row>
      <xdr:rowOff>66220</xdr:rowOff>
    </xdr:from>
    <xdr:to>
      <xdr:col>18</xdr:col>
      <xdr:colOff>702448</xdr:colOff>
      <xdr:row>1</xdr:row>
      <xdr:rowOff>97970</xdr:rowOff>
    </xdr:to>
    <xdr:sp macro="" textlink="">
      <xdr:nvSpPr>
        <xdr:cNvPr id="6" name="テキスト ボックス 5">
          <a:extLst>
            <a:ext uri="{FF2B5EF4-FFF2-40B4-BE49-F238E27FC236}">
              <a16:creationId xmlns:a16="http://schemas.microsoft.com/office/drawing/2014/main" id="{BF811F24-6941-49D7-94F5-27F0558DB110}"/>
            </a:ext>
          </a:extLst>
        </xdr:cNvPr>
        <xdr:cNvSpPr txBox="1"/>
      </xdr:nvSpPr>
      <xdr:spPr>
        <a:xfrm>
          <a:off x="207309" y="66220"/>
          <a:ext cx="21842345" cy="984250"/>
        </a:xfrm>
        <a:prstGeom prst="rect">
          <a:avLst/>
        </a:prstGeom>
        <a:solidFill>
          <a:srgbClr val="FFC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b="1"/>
            <a:t>【</a:t>
          </a:r>
          <a:r>
            <a:rPr kumimoji="1" lang="ja-JP" altLang="en-US" sz="1400" b="1"/>
            <a:t>禁止事項</a:t>
          </a:r>
          <a:r>
            <a:rPr kumimoji="1" lang="en-US" altLang="ja-JP" sz="1400" b="1"/>
            <a:t>】</a:t>
          </a:r>
          <a:r>
            <a:rPr kumimoji="1" lang="ja-JP" altLang="en-US" sz="1400" b="1"/>
            <a:t>　①行・列の挿入・削除　②シート名の変更　③水色セルの修正等</a:t>
          </a:r>
          <a:endParaRPr kumimoji="1" lang="en-US" altLang="ja-JP" sz="1400" b="1"/>
        </a:p>
      </xdr:txBody>
    </xdr:sp>
    <xdr:clientData/>
  </xdr:twoCellAnchor>
  <xdr:twoCellAnchor>
    <xdr:from>
      <xdr:col>0</xdr:col>
      <xdr:colOff>190500</xdr:colOff>
      <xdr:row>1</xdr:row>
      <xdr:rowOff>896470</xdr:rowOff>
    </xdr:from>
    <xdr:to>
      <xdr:col>3</xdr:col>
      <xdr:colOff>22412</xdr:colOff>
      <xdr:row>5</xdr:row>
      <xdr:rowOff>101237</xdr:rowOff>
    </xdr:to>
    <xdr:sp macro="" textlink="">
      <xdr:nvSpPr>
        <xdr:cNvPr id="4" name="テキスト ボックス 3">
          <a:extLst>
            <a:ext uri="{FF2B5EF4-FFF2-40B4-BE49-F238E27FC236}">
              <a16:creationId xmlns:a16="http://schemas.microsoft.com/office/drawing/2014/main" id="{92F6E9FB-54FB-440A-85D8-EED9EEAE2ABD}"/>
            </a:ext>
          </a:extLst>
        </xdr:cNvPr>
        <xdr:cNvSpPr txBox="1"/>
      </xdr:nvSpPr>
      <xdr:spPr>
        <a:xfrm>
          <a:off x="190500" y="1848970"/>
          <a:ext cx="1243853" cy="672738"/>
        </a:xfrm>
        <a:prstGeom prst="rect">
          <a:avLst/>
        </a:prstGeom>
        <a:solidFill>
          <a:schemeClr val="accent6">
            <a:lumMod val="40000"/>
            <a:lumOff val="6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←結合部分は</a:t>
          </a:r>
          <a:endParaRPr kumimoji="1" lang="en-US" altLang="ja-JP" sz="1100">
            <a:solidFill>
              <a:srgbClr val="FF0000"/>
            </a:solidFill>
          </a:endParaRPr>
        </a:p>
        <a:p>
          <a:pPr algn="ctr"/>
          <a:r>
            <a:rPr kumimoji="1" lang="ja-JP" altLang="en-US" sz="1100">
              <a:solidFill>
                <a:srgbClr val="FF0000"/>
              </a:solidFill>
            </a:rPr>
            <a:t>分けて貼り付け→</a:t>
          </a:r>
          <a:endParaRPr kumimoji="1" lang="en-US" altLang="ja-JP" sz="110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25</xdr:col>
      <xdr:colOff>39686</xdr:colOff>
      <xdr:row>66</xdr:row>
      <xdr:rowOff>23202</xdr:rowOff>
    </xdr:from>
    <xdr:to>
      <xdr:col>35</xdr:col>
      <xdr:colOff>119062</xdr:colOff>
      <xdr:row>68</xdr:row>
      <xdr:rowOff>134939</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4611686" y="10249242"/>
          <a:ext cx="1908176" cy="41653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218260</xdr:colOff>
      <xdr:row>59</xdr:row>
      <xdr:rowOff>84346</xdr:rowOff>
    </xdr:from>
    <xdr:to>
      <xdr:col>42</xdr:col>
      <xdr:colOff>532047</xdr:colOff>
      <xdr:row>66</xdr:row>
      <xdr:rowOff>63156</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824800" y="10782826"/>
          <a:ext cx="2378807" cy="104561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1"/>
              </a:solidFill>
            </a:rPr>
            <a:t>（記載スペースが足りない場合）</a:t>
          </a:r>
          <a:endParaRPr kumimoji="1" lang="en-US" altLang="ja-JP" sz="1100" b="1">
            <a:solidFill>
              <a:schemeClr val="tx1"/>
            </a:solidFill>
          </a:endParaRPr>
        </a:p>
        <a:p>
          <a:pPr algn="ct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世帯数積算根拠、金額積算根拠</a:t>
          </a:r>
          <a:endParaRPr kumimoji="1" lang="en-US" altLang="ja-JP" sz="1100" b="1">
            <a:solidFill>
              <a:schemeClr val="tx1"/>
            </a:solidFill>
          </a:endParaRPr>
        </a:p>
        <a:p>
          <a:pPr algn="ctr"/>
          <a:r>
            <a:rPr kumimoji="1" lang="ja-JP" altLang="en-US" sz="1100" b="1">
              <a:solidFill>
                <a:srgbClr val="FF0000"/>
              </a:solidFill>
            </a:rPr>
            <a:t>②非表示行を表示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O158"/>
  <sheetViews>
    <sheetView view="pageBreakPreview" topLeftCell="C1" zoomScaleNormal="115" zoomScaleSheetLayoutView="100" workbookViewId="0">
      <selection activeCell="F2" sqref="F2:H8"/>
    </sheetView>
  </sheetViews>
  <sheetFormatPr defaultColWidth="9.140625" defaultRowHeight="12" x14ac:dyDescent="0.15"/>
  <cols>
    <col min="1" max="1" width="14.28515625" style="4" customWidth="1"/>
    <col min="2" max="2" width="15.85546875" style="7" bestFit="1" customWidth="1"/>
    <col min="3" max="3" width="31.28515625" style="106" customWidth="1"/>
    <col min="4" max="4" width="19.5703125" style="15" customWidth="1"/>
    <col min="5" max="5" width="60.5703125" style="1" customWidth="1"/>
    <col min="6" max="6" width="30.7109375" style="1" customWidth="1"/>
    <col min="7" max="7" width="30.140625" style="1" customWidth="1"/>
    <col min="8" max="11" width="30.7109375" style="1" customWidth="1"/>
    <col min="12" max="12" width="30.7109375" style="3" customWidth="1"/>
    <col min="13" max="13" width="30.7109375" style="1" customWidth="1"/>
    <col min="14" max="16384" width="9.140625" style="1"/>
  </cols>
  <sheetData>
    <row r="1" spans="1:12" ht="19.5" customHeight="1" x14ac:dyDescent="0.15"/>
    <row r="2" spans="1:12" ht="19.5" customHeight="1" x14ac:dyDescent="0.15">
      <c r="A2" s="5" t="s">
        <v>76</v>
      </c>
      <c r="B2" s="10" t="s">
        <v>77</v>
      </c>
      <c r="C2" s="107" t="s">
        <v>78</v>
      </c>
      <c r="D2" s="2"/>
      <c r="E2" s="1" t="s">
        <v>223</v>
      </c>
      <c r="F2" s="505">
        <v>0.75</v>
      </c>
      <c r="G2" s="81" t="s">
        <v>475</v>
      </c>
      <c r="H2" s="2"/>
      <c r="L2" s="1"/>
    </row>
    <row r="3" spans="1:12" ht="19.5" customHeight="1" x14ac:dyDescent="0.15">
      <c r="A3" s="5" t="s">
        <v>76</v>
      </c>
      <c r="B3" s="10" t="s">
        <v>224</v>
      </c>
      <c r="C3" s="160" t="s">
        <v>81</v>
      </c>
      <c r="D3" s="54">
        <v>210000000</v>
      </c>
      <c r="E3" s="55">
        <v>150000000</v>
      </c>
      <c r="F3" s="505">
        <v>0.75</v>
      </c>
      <c r="G3" s="81" t="s">
        <v>476</v>
      </c>
      <c r="H3" s="2"/>
      <c r="L3" s="1"/>
    </row>
    <row r="4" spans="1:12" ht="19.5" customHeight="1" x14ac:dyDescent="0.15">
      <c r="A4" s="5"/>
      <c r="B4" s="8"/>
      <c r="C4" s="160" t="s">
        <v>317</v>
      </c>
      <c r="D4" s="54">
        <v>105000000</v>
      </c>
      <c r="E4" s="55">
        <v>45000000</v>
      </c>
      <c r="F4" s="505">
        <v>0.66666666666666663</v>
      </c>
      <c r="G4" s="81" t="s">
        <v>477</v>
      </c>
      <c r="H4" s="2"/>
      <c r="L4" s="1"/>
    </row>
    <row r="5" spans="1:12" ht="19.5" customHeight="1" x14ac:dyDescent="0.15">
      <c r="A5" s="5"/>
      <c r="B5" s="8"/>
      <c r="C5" s="161" t="s">
        <v>318</v>
      </c>
      <c r="D5" s="56">
        <v>70000000</v>
      </c>
      <c r="E5" s="55">
        <v>22500000</v>
      </c>
      <c r="F5" s="505">
        <v>0.66666666666666663</v>
      </c>
      <c r="G5" s="81" t="s">
        <v>478</v>
      </c>
      <c r="H5" s="2"/>
      <c r="L5" s="1"/>
    </row>
    <row r="6" spans="1:12" ht="19.5" customHeight="1" x14ac:dyDescent="0.15">
      <c r="A6" s="5"/>
      <c r="B6" s="2" t="s">
        <v>225</v>
      </c>
      <c r="C6" s="160" t="str">
        <f t="shared" ref="C6:C8" si="0">C3</f>
        <v>都道府県</v>
      </c>
      <c r="D6" s="54">
        <v>30000000</v>
      </c>
      <c r="E6" s="55">
        <v>66666000</v>
      </c>
      <c r="F6" s="505">
        <v>0.66666666666666663</v>
      </c>
      <c r="G6" s="81" t="s">
        <v>479</v>
      </c>
      <c r="H6" s="2"/>
      <c r="L6" s="1"/>
    </row>
    <row r="7" spans="1:12" ht="19.5" customHeight="1" x14ac:dyDescent="0.15">
      <c r="A7" s="5"/>
      <c r="B7" s="8"/>
      <c r="C7" s="160" t="str">
        <f t="shared" si="0"/>
        <v>政令指定都市</v>
      </c>
      <c r="D7" s="54">
        <v>15000000</v>
      </c>
      <c r="E7" s="55">
        <v>20000000</v>
      </c>
      <c r="F7" s="505">
        <v>0.5</v>
      </c>
      <c r="G7" s="81" t="s">
        <v>480</v>
      </c>
      <c r="H7" s="2"/>
      <c r="L7" s="1"/>
    </row>
    <row r="8" spans="1:12" ht="19.5" customHeight="1" x14ac:dyDescent="0.15">
      <c r="A8" s="6"/>
      <c r="B8" s="9"/>
      <c r="C8" s="161" t="str">
        <f t="shared" si="0"/>
        <v>市町村</v>
      </c>
      <c r="D8" s="56">
        <v>10000000</v>
      </c>
      <c r="E8" s="55">
        <v>10000000</v>
      </c>
      <c r="F8" s="505">
        <v>0.5</v>
      </c>
      <c r="G8" s="81" t="s">
        <v>481</v>
      </c>
      <c r="H8" s="2"/>
      <c r="L8" s="1"/>
    </row>
    <row r="9" spans="1:12" ht="19.5" customHeight="1" x14ac:dyDescent="0.15">
      <c r="A9" s="11" t="s">
        <v>79</v>
      </c>
      <c r="B9" s="10" t="s">
        <v>80</v>
      </c>
      <c r="C9" s="160" t="str">
        <f t="shared" ref="C9:C11" si="1">C3</f>
        <v>都道府県</v>
      </c>
      <c r="D9" s="57"/>
      <c r="E9" s="58"/>
      <c r="F9" s="506"/>
      <c r="G9" s="507"/>
      <c r="L9" s="1"/>
    </row>
    <row r="10" spans="1:12" ht="19.5" customHeight="1" x14ac:dyDescent="0.15">
      <c r="A10" s="11"/>
      <c r="B10" s="8"/>
      <c r="C10" s="160" t="str">
        <f t="shared" si="1"/>
        <v>政令指定都市</v>
      </c>
      <c r="D10" s="57"/>
      <c r="E10" s="58"/>
      <c r="F10" s="506"/>
      <c r="G10" s="507"/>
      <c r="L10" s="1"/>
    </row>
    <row r="11" spans="1:12" ht="19.5" customHeight="1" x14ac:dyDescent="0.15">
      <c r="A11" s="11"/>
      <c r="B11" s="8"/>
      <c r="C11" s="161" t="str">
        <f t="shared" si="1"/>
        <v>市町村</v>
      </c>
      <c r="D11" s="57"/>
      <c r="E11" s="58"/>
      <c r="F11" s="506"/>
      <c r="G11" s="507"/>
      <c r="L11" s="1"/>
    </row>
    <row r="12" spans="1:12" ht="19.5" customHeight="1" x14ac:dyDescent="0.15">
      <c r="A12" s="11"/>
      <c r="B12" s="8" t="s">
        <v>12</v>
      </c>
      <c r="C12" s="107" t="s">
        <v>226</v>
      </c>
      <c r="D12" s="57"/>
      <c r="E12" s="59"/>
      <c r="F12" s="506"/>
      <c r="G12" s="507"/>
      <c r="L12" s="1"/>
    </row>
    <row r="13" spans="1:12" ht="19.5" customHeight="1" x14ac:dyDescent="0.15">
      <c r="A13" s="11"/>
      <c r="B13" s="8"/>
      <c r="C13" s="107" t="s">
        <v>117</v>
      </c>
      <c r="D13" s="57"/>
      <c r="E13" s="59"/>
      <c r="F13" s="506"/>
      <c r="G13" s="507"/>
      <c r="L13" s="1"/>
    </row>
    <row r="14" spans="1:12" ht="19.5" customHeight="1" x14ac:dyDescent="0.15">
      <c r="A14" s="11"/>
      <c r="B14" s="8"/>
      <c r="C14" s="108"/>
      <c r="D14" s="57"/>
      <c r="E14" s="59"/>
      <c r="F14" s="506"/>
      <c r="G14" s="507"/>
      <c r="L14" s="1"/>
    </row>
    <row r="15" spans="1:12" ht="19.5" customHeight="1" x14ac:dyDescent="0.15">
      <c r="A15" s="11" t="s">
        <v>79</v>
      </c>
      <c r="B15" s="10" t="s">
        <v>4</v>
      </c>
      <c r="C15" s="108"/>
      <c r="D15" s="57"/>
      <c r="E15" s="59"/>
      <c r="F15" s="506"/>
      <c r="G15" s="507"/>
      <c r="L15" s="1"/>
    </row>
    <row r="16" spans="1:12" ht="19.5" customHeight="1" x14ac:dyDescent="0.15">
      <c r="A16" s="11"/>
      <c r="B16" s="8" t="s">
        <v>110</v>
      </c>
      <c r="C16" s="67" t="s">
        <v>227</v>
      </c>
      <c r="D16" s="57"/>
      <c r="E16" s="59"/>
      <c r="G16" s="3"/>
      <c r="L16" s="1"/>
    </row>
    <row r="17" spans="1:12" ht="19.5" customHeight="1" x14ac:dyDescent="0.15">
      <c r="A17" s="12"/>
      <c r="B17" s="8"/>
      <c r="C17" s="67" t="s">
        <v>37</v>
      </c>
      <c r="D17" s="57"/>
      <c r="E17" s="59"/>
      <c r="F17" s="504" t="s">
        <v>482</v>
      </c>
      <c r="G17" s="3"/>
      <c r="L17" s="1"/>
    </row>
    <row r="18" spans="1:12" ht="19.5" customHeight="1" x14ac:dyDescent="0.15">
      <c r="A18" s="11"/>
      <c r="B18" s="461"/>
      <c r="C18" s="451" t="s">
        <v>436</v>
      </c>
      <c r="D18" s="462"/>
      <c r="E18" s="59"/>
      <c r="F18" s="504"/>
      <c r="G18" s="3"/>
      <c r="L18" s="1"/>
    </row>
    <row r="19" spans="1:12" ht="19.5" customHeight="1" x14ac:dyDescent="0.15">
      <c r="A19" s="11"/>
      <c r="B19" s="461"/>
      <c r="C19" s="451" t="s">
        <v>33</v>
      </c>
      <c r="D19" s="462"/>
      <c r="E19" s="59"/>
      <c r="G19" s="3"/>
      <c r="L19" s="1"/>
    </row>
    <row r="20" spans="1:12" ht="19.5" customHeight="1" x14ac:dyDescent="0.15">
      <c r="A20" s="11"/>
      <c r="B20" s="461" t="s">
        <v>117</v>
      </c>
      <c r="C20" s="451" t="str">
        <f t="shared" ref="C20:C23" si="2">C16</f>
        <v>ライフデザイン・結婚支援重点推進事業</v>
      </c>
      <c r="D20" s="462"/>
      <c r="E20" s="59"/>
      <c r="G20" s="3"/>
      <c r="L20" s="1"/>
    </row>
    <row r="21" spans="1:12" ht="19.5" customHeight="1" x14ac:dyDescent="0.15">
      <c r="A21" s="12"/>
      <c r="B21" s="461"/>
      <c r="C21" s="455" t="str">
        <f t="shared" si="2"/>
        <v>結婚支援コンシェルジュ事業</v>
      </c>
      <c r="D21" s="463"/>
      <c r="E21" s="59"/>
      <c r="G21" s="3"/>
      <c r="L21" s="1"/>
    </row>
    <row r="22" spans="1:12" ht="19.5" customHeight="1" x14ac:dyDescent="0.15">
      <c r="A22" s="12"/>
      <c r="B22" s="461"/>
      <c r="C22" s="451" t="str">
        <f t="shared" si="2"/>
        <v>結婚_妊娠・出産_子育てに温かい社会づくり・気運醸成事業</v>
      </c>
      <c r="D22" s="462"/>
      <c r="E22" s="59"/>
      <c r="G22" s="3"/>
      <c r="L22" s="1"/>
    </row>
    <row r="23" spans="1:12" ht="19.5" customHeight="1" x14ac:dyDescent="0.15">
      <c r="A23" s="11"/>
      <c r="B23" s="461"/>
      <c r="C23" s="451" t="str">
        <f t="shared" si="2"/>
        <v>結婚新生活支援事業</v>
      </c>
      <c r="D23" s="462"/>
      <c r="E23" s="59"/>
      <c r="G23" s="3"/>
      <c r="L23" s="1"/>
    </row>
    <row r="24" spans="1:12" ht="19.5" customHeight="1" x14ac:dyDescent="0.15">
      <c r="A24" s="11" t="s">
        <v>79</v>
      </c>
      <c r="B24" s="464" t="s">
        <v>5</v>
      </c>
      <c r="C24" s="451"/>
      <c r="D24" s="462"/>
      <c r="E24" s="59"/>
      <c r="G24" s="3"/>
      <c r="L24" s="1"/>
    </row>
    <row r="25" spans="1:12" ht="19.5" customHeight="1" x14ac:dyDescent="0.15">
      <c r="A25" s="11"/>
      <c r="B25" s="461" t="s">
        <v>110</v>
      </c>
      <c r="C25" s="451" t="s">
        <v>228</v>
      </c>
      <c r="D25" s="465" t="s">
        <v>34</v>
      </c>
      <c r="E25" s="59"/>
      <c r="G25" s="3"/>
      <c r="L25" s="1"/>
    </row>
    <row r="26" spans="1:12" ht="19.5" customHeight="1" x14ac:dyDescent="0.15">
      <c r="A26" s="11"/>
      <c r="B26" s="461"/>
      <c r="C26" s="451"/>
      <c r="D26" s="465" t="s">
        <v>82</v>
      </c>
      <c r="E26" s="59"/>
      <c r="G26" s="3"/>
      <c r="L26" s="1"/>
    </row>
    <row r="27" spans="1:12" ht="19.5" customHeight="1" x14ac:dyDescent="0.15">
      <c r="A27" s="11"/>
      <c r="B27" s="461"/>
      <c r="C27" s="451" t="s">
        <v>38</v>
      </c>
      <c r="D27" s="451" t="s">
        <v>38</v>
      </c>
      <c r="E27" s="58"/>
      <c r="G27" s="3"/>
      <c r="L27" s="1"/>
    </row>
    <row r="28" spans="1:12" ht="19.5" customHeight="1" x14ac:dyDescent="0.15">
      <c r="A28" s="11"/>
      <c r="B28" s="461"/>
      <c r="C28" s="451" t="s">
        <v>436</v>
      </c>
      <c r="D28" s="465" t="s">
        <v>34</v>
      </c>
      <c r="G28" s="3"/>
      <c r="L28" s="1"/>
    </row>
    <row r="29" spans="1:12" ht="19.5" customHeight="1" x14ac:dyDescent="0.15">
      <c r="A29" s="11"/>
      <c r="B29" s="461"/>
      <c r="C29" s="451"/>
      <c r="D29" s="465" t="s">
        <v>82</v>
      </c>
      <c r="G29" s="3"/>
      <c r="L29" s="1"/>
    </row>
    <row r="30" spans="1:12" ht="19.5" customHeight="1" x14ac:dyDescent="0.15">
      <c r="A30" s="13"/>
      <c r="B30" s="466"/>
      <c r="C30" s="467" t="s">
        <v>83</v>
      </c>
      <c r="D30" s="451" t="s">
        <v>229</v>
      </c>
      <c r="G30" s="3"/>
      <c r="L30" s="1"/>
    </row>
    <row r="31" spans="1:12" ht="19.5" customHeight="1" x14ac:dyDescent="0.15">
      <c r="A31" s="13"/>
      <c r="B31" s="466"/>
      <c r="C31" s="467"/>
      <c r="D31" s="451" t="s">
        <v>230</v>
      </c>
      <c r="G31" s="3"/>
      <c r="L31" s="1"/>
    </row>
    <row r="32" spans="1:12" ht="19.5" customHeight="1" x14ac:dyDescent="0.15">
      <c r="A32" s="11"/>
      <c r="B32" s="461" t="s">
        <v>117</v>
      </c>
      <c r="C32" s="451" t="s">
        <v>228</v>
      </c>
      <c r="D32" s="465" t="s">
        <v>34</v>
      </c>
      <c r="G32" s="3"/>
      <c r="L32" s="1"/>
    </row>
    <row r="33" spans="1:12" ht="19.5" customHeight="1" x14ac:dyDescent="0.15">
      <c r="A33" s="11"/>
      <c r="B33" s="461"/>
      <c r="C33" s="451"/>
      <c r="D33" s="465" t="s">
        <v>82</v>
      </c>
      <c r="E33" s="59"/>
      <c r="G33" s="3"/>
      <c r="L33" s="1"/>
    </row>
    <row r="34" spans="1:12" ht="19.5" customHeight="1" x14ac:dyDescent="0.15">
      <c r="A34" s="11"/>
      <c r="B34" s="461"/>
      <c r="C34" s="451" t="s">
        <v>38</v>
      </c>
      <c r="D34" s="451" t="s">
        <v>38</v>
      </c>
      <c r="E34" s="58"/>
      <c r="G34" s="3"/>
      <c r="L34" s="1"/>
    </row>
    <row r="35" spans="1:12" ht="19.5" customHeight="1" x14ac:dyDescent="0.15">
      <c r="A35" s="12"/>
      <c r="B35" s="461"/>
      <c r="C35" s="451" t="s">
        <v>436</v>
      </c>
      <c r="D35" s="465" t="s">
        <v>34</v>
      </c>
      <c r="G35" s="3"/>
      <c r="L35" s="1"/>
    </row>
    <row r="36" spans="1:12" ht="19.5" customHeight="1" x14ac:dyDescent="0.15">
      <c r="A36" s="11"/>
      <c r="B36" s="461"/>
      <c r="C36" s="451"/>
      <c r="D36" s="465" t="s">
        <v>82</v>
      </c>
      <c r="G36" s="3"/>
      <c r="L36" s="1"/>
    </row>
    <row r="37" spans="1:12" ht="19.5" customHeight="1" x14ac:dyDescent="0.15">
      <c r="A37" s="11"/>
      <c r="B37" s="461"/>
      <c r="C37" s="451" t="s">
        <v>83</v>
      </c>
      <c r="D37" s="451" t="s">
        <v>229</v>
      </c>
      <c r="G37" s="3"/>
      <c r="L37" s="1"/>
    </row>
    <row r="38" spans="1:12" ht="19.5" customHeight="1" x14ac:dyDescent="0.15">
      <c r="A38" s="11"/>
      <c r="B38" s="461"/>
      <c r="C38" s="451"/>
      <c r="D38" s="451" t="s">
        <v>230</v>
      </c>
      <c r="G38" s="3"/>
      <c r="L38" s="1"/>
    </row>
    <row r="39" spans="1:12" ht="19.5" customHeight="1" thickBot="1" x14ac:dyDescent="0.2">
      <c r="A39" s="11" t="s">
        <v>79</v>
      </c>
      <c r="B39" s="468" t="s">
        <v>6</v>
      </c>
      <c r="C39" s="467"/>
      <c r="D39" s="469"/>
      <c r="E39" s="60"/>
      <c r="G39" s="3"/>
      <c r="H39" s="470"/>
      <c r="I39" s="470"/>
      <c r="L39" s="1"/>
    </row>
    <row r="40" spans="1:12" ht="19.5" customHeight="1" thickTop="1" x14ac:dyDescent="0.15">
      <c r="A40" s="61"/>
      <c r="B40" s="68" t="s">
        <v>110</v>
      </c>
      <c r="C40" s="69" t="s">
        <v>227</v>
      </c>
      <c r="D40" s="69" t="s">
        <v>34</v>
      </c>
      <c r="E40" s="70" t="s">
        <v>424</v>
      </c>
      <c r="F40" s="62"/>
      <c r="G40" s="63"/>
      <c r="H40" s="471"/>
      <c r="I40" s="471"/>
      <c r="L40" s="1"/>
    </row>
    <row r="41" spans="1:12" ht="19.5" customHeight="1" x14ac:dyDescent="0.15">
      <c r="A41" s="64"/>
      <c r="B41" s="71"/>
      <c r="C41" s="72"/>
      <c r="D41" s="72"/>
      <c r="E41" s="73" t="s">
        <v>425</v>
      </c>
      <c r="F41" s="62"/>
      <c r="G41" s="65"/>
      <c r="H41" s="471"/>
      <c r="I41" s="471"/>
      <c r="L41" s="1"/>
    </row>
    <row r="42" spans="1:12" ht="19.5" customHeight="1" x14ac:dyDescent="0.15">
      <c r="A42" s="64"/>
      <c r="B42" s="71"/>
      <c r="C42" s="72"/>
      <c r="D42" s="72"/>
      <c r="E42" s="73" t="s">
        <v>426</v>
      </c>
      <c r="F42" s="62"/>
      <c r="G42" s="65"/>
      <c r="H42" s="471"/>
      <c r="I42" s="471"/>
      <c r="L42" s="1"/>
    </row>
    <row r="43" spans="1:12" ht="19.5" customHeight="1" x14ac:dyDescent="0.15">
      <c r="A43" s="64"/>
      <c r="B43" s="71"/>
      <c r="C43" s="72"/>
      <c r="D43" s="72"/>
      <c r="E43" s="73" t="s">
        <v>427</v>
      </c>
      <c r="F43" s="62"/>
      <c r="G43" s="65"/>
      <c r="H43" s="471"/>
      <c r="I43" s="472"/>
      <c r="L43" s="1"/>
    </row>
    <row r="44" spans="1:12" ht="19.5" customHeight="1" x14ac:dyDescent="0.15">
      <c r="A44" s="64"/>
      <c r="B44" s="71"/>
      <c r="C44" s="72"/>
      <c r="D44" s="72"/>
      <c r="E44" s="73"/>
      <c r="F44" s="62"/>
      <c r="G44" s="65"/>
      <c r="H44" s="471"/>
      <c r="I44" s="471"/>
      <c r="L44" s="1"/>
    </row>
    <row r="45" spans="1:12" ht="19.5" customHeight="1" x14ac:dyDescent="0.15">
      <c r="A45" s="64"/>
      <c r="B45" s="71"/>
      <c r="C45" s="72"/>
      <c r="D45" s="72"/>
      <c r="E45" s="73"/>
      <c r="F45" s="62"/>
      <c r="G45" s="65"/>
      <c r="H45" s="471"/>
      <c r="I45" s="471"/>
      <c r="L45" s="1"/>
    </row>
    <row r="46" spans="1:12" ht="19.5" customHeight="1" x14ac:dyDescent="0.15">
      <c r="A46" s="64"/>
      <c r="B46" s="74"/>
      <c r="C46" s="72"/>
      <c r="D46" s="72" t="s">
        <v>82</v>
      </c>
      <c r="E46" s="73" t="s">
        <v>428</v>
      </c>
      <c r="F46" s="62"/>
      <c r="G46" s="65"/>
      <c r="H46" s="471"/>
      <c r="I46" s="471"/>
      <c r="L46" s="1"/>
    </row>
    <row r="47" spans="1:12" ht="19.5" customHeight="1" x14ac:dyDescent="0.15">
      <c r="A47" s="64"/>
      <c r="B47" s="71"/>
      <c r="C47" s="72"/>
      <c r="D47" s="72"/>
      <c r="E47" s="73" t="s">
        <v>231</v>
      </c>
      <c r="F47" s="62"/>
      <c r="G47" s="65"/>
      <c r="H47" s="471"/>
      <c r="I47" s="471"/>
      <c r="L47" s="1"/>
    </row>
    <row r="48" spans="1:12" ht="19.5" customHeight="1" x14ac:dyDescent="0.15">
      <c r="A48" s="64"/>
      <c r="B48" s="71"/>
      <c r="C48" s="72"/>
      <c r="D48" s="75"/>
      <c r="E48" s="73" t="s">
        <v>232</v>
      </c>
      <c r="F48" s="62"/>
      <c r="G48" s="65"/>
      <c r="H48" s="473"/>
      <c r="I48" s="471"/>
      <c r="L48" s="1"/>
    </row>
    <row r="49" spans="1:12" ht="19.5" customHeight="1" x14ac:dyDescent="0.15">
      <c r="A49" s="64"/>
      <c r="B49" s="71"/>
      <c r="C49" s="72"/>
      <c r="D49" s="72"/>
      <c r="E49" s="73" t="s">
        <v>233</v>
      </c>
      <c r="F49" s="62"/>
      <c r="G49" s="65"/>
      <c r="H49" s="471"/>
      <c r="I49" s="472"/>
      <c r="L49" s="1"/>
    </row>
    <row r="50" spans="1:12" ht="19.5" customHeight="1" x14ac:dyDescent="0.15">
      <c r="A50" s="64"/>
      <c r="B50" s="71"/>
      <c r="C50" s="72"/>
      <c r="D50" s="72"/>
      <c r="E50" s="73" t="s">
        <v>234</v>
      </c>
      <c r="F50" s="62"/>
      <c r="G50" s="65"/>
      <c r="H50" s="471"/>
      <c r="I50" s="472"/>
      <c r="L50" s="1"/>
    </row>
    <row r="51" spans="1:12" ht="19.5" customHeight="1" x14ac:dyDescent="0.15">
      <c r="A51" s="64"/>
      <c r="B51" s="71"/>
      <c r="C51" s="72" t="s">
        <v>38</v>
      </c>
      <c r="D51" s="72" t="s">
        <v>38</v>
      </c>
      <c r="E51" s="76" t="s">
        <v>429</v>
      </c>
      <c r="F51" s="62"/>
      <c r="G51" s="65"/>
      <c r="H51" s="471"/>
      <c r="I51" s="471"/>
      <c r="L51" s="1"/>
    </row>
    <row r="52" spans="1:12" ht="19.5" customHeight="1" x14ac:dyDescent="0.15">
      <c r="A52" s="64"/>
      <c r="B52" s="71"/>
      <c r="C52" s="72" t="s">
        <v>436</v>
      </c>
      <c r="D52" s="72" t="s">
        <v>34</v>
      </c>
      <c r="E52" s="77" t="s">
        <v>430</v>
      </c>
      <c r="F52" s="62"/>
      <c r="G52" s="65"/>
      <c r="H52" s="471"/>
      <c r="I52" s="471"/>
      <c r="L52" s="1"/>
    </row>
    <row r="53" spans="1:12" ht="19.5" customHeight="1" x14ac:dyDescent="0.15">
      <c r="A53" s="64"/>
      <c r="B53" s="71"/>
      <c r="C53" s="72"/>
      <c r="D53" s="72"/>
      <c r="E53" s="73"/>
      <c r="F53" s="62"/>
      <c r="G53" s="65"/>
      <c r="H53" s="471"/>
      <c r="I53" s="471"/>
      <c r="L53" s="1"/>
    </row>
    <row r="54" spans="1:12" ht="19.5" customHeight="1" x14ac:dyDescent="0.15">
      <c r="A54" s="64"/>
      <c r="B54" s="71"/>
      <c r="C54" s="72"/>
      <c r="D54" s="72"/>
      <c r="E54" s="73"/>
      <c r="F54" s="62"/>
      <c r="G54" s="65"/>
      <c r="H54" s="471"/>
      <c r="I54" s="471"/>
      <c r="L54" s="1"/>
    </row>
    <row r="55" spans="1:12" ht="19.5" customHeight="1" x14ac:dyDescent="0.15">
      <c r="A55" s="64"/>
      <c r="B55" s="71"/>
      <c r="C55" s="72"/>
      <c r="D55" s="72"/>
      <c r="E55" s="73"/>
      <c r="F55" s="62"/>
      <c r="G55" s="65"/>
      <c r="H55" s="471"/>
      <c r="I55" s="472"/>
      <c r="L55" s="1"/>
    </row>
    <row r="56" spans="1:12" ht="19.5" customHeight="1" x14ac:dyDescent="0.15">
      <c r="A56" s="64"/>
      <c r="B56" s="71"/>
      <c r="C56" s="72"/>
      <c r="D56" s="72"/>
      <c r="E56" s="73"/>
      <c r="F56" s="62"/>
      <c r="G56" s="65"/>
      <c r="H56" s="471"/>
      <c r="I56" s="471"/>
      <c r="L56" s="1"/>
    </row>
    <row r="57" spans="1:12" ht="19.5" customHeight="1" x14ac:dyDescent="0.15">
      <c r="A57" s="64"/>
      <c r="B57" s="71"/>
      <c r="C57" s="72"/>
      <c r="D57" s="72"/>
      <c r="E57" s="73"/>
      <c r="F57" s="62"/>
      <c r="G57" s="65"/>
      <c r="H57" s="471"/>
      <c r="I57" s="471"/>
      <c r="L57" s="1"/>
    </row>
    <row r="58" spans="1:12" ht="19.5" customHeight="1" x14ac:dyDescent="0.15">
      <c r="A58" s="64"/>
      <c r="B58" s="71"/>
      <c r="C58" s="72"/>
      <c r="D58" s="72"/>
      <c r="E58" s="73"/>
      <c r="F58" s="62"/>
      <c r="G58" s="65"/>
      <c r="H58" s="471"/>
      <c r="I58" s="471"/>
      <c r="L58" s="1"/>
    </row>
    <row r="59" spans="1:12" ht="19.5" customHeight="1" x14ac:dyDescent="0.15">
      <c r="A59" s="64"/>
      <c r="B59" s="71"/>
      <c r="C59" s="72"/>
      <c r="D59" s="72" t="s">
        <v>84</v>
      </c>
      <c r="E59" s="73" t="s">
        <v>431</v>
      </c>
      <c r="F59" s="62"/>
      <c r="G59" s="65"/>
      <c r="H59" s="471"/>
      <c r="I59" s="471"/>
      <c r="L59" s="1"/>
    </row>
    <row r="60" spans="1:12" ht="19.5" customHeight="1" x14ac:dyDescent="0.15">
      <c r="A60" s="64"/>
      <c r="B60" s="71"/>
      <c r="C60" s="72"/>
      <c r="D60" s="72"/>
      <c r="E60" s="73" t="s">
        <v>432</v>
      </c>
      <c r="F60" s="62"/>
      <c r="G60" s="65"/>
      <c r="H60" s="471"/>
      <c r="I60" s="471"/>
      <c r="L60" s="1"/>
    </row>
    <row r="61" spans="1:12" ht="19.5" customHeight="1" x14ac:dyDescent="0.15">
      <c r="A61" s="64"/>
      <c r="B61" s="71"/>
      <c r="C61" s="72"/>
      <c r="D61" s="72"/>
      <c r="E61" s="73" t="s">
        <v>433</v>
      </c>
      <c r="F61" s="62"/>
      <c r="G61" s="65"/>
      <c r="H61" s="471"/>
      <c r="I61" s="471"/>
      <c r="L61" s="1"/>
    </row>
    <row r="62" spans="1:12" ht="19.5" customHeight="1" x14ac:dyDescent="0.15">
      <c r="A62" s="64"/>
      <c r="B62" s="71"/>
      <c r="C62" s="72"/>
      <c r="D62" s="72"/>
      <c r="E62" s="73" t="s">
        <v>448</v>
      </c>
      <c r="F62" s="62"/>
      <c r="G62" s="65"/>
      <c r="H62" s="471"/>
      <c r="I62" s="472"/>
      <c r="L62" s="1"/>
    </row>
    <row r="63" spans="1:12" ht="19.5" customHeight="1" x14ac:dyDescent="0.15">
      <c r="A63" s="64"/>
      <c r="B63" s="71"/>
      <c r="C63" s="72"/>
      <c r="D63" s="72"/>
      <c r="E63" s="73" t="s">
        <v>449</v>
      </c>
      <c r="F63" s="62"/>
      <c r="G63" s="65"/>
      <c r="H63" s="471"/>
      <c r="I63" s="472"/>
      <c r="L63" s="1"/>
    </row>
    <row r="64" spans="1:12" ht="19.5" customHeight="1" x14ac:dyDescent="0.15">
      <c r="A64" s="64"/>
      <c r="B64" s="71"/>
      <c r="C64" s="72"/>
      <c r="D64" s="72"/>
      <c r="E64" s="73"/>
      <c r="F64" s="62"/>
      <c r="G64" s="65"/>
      <c r="H64" s="471"/>
      <c r="I64" s="471"/>
      <c r="L64" s="1"/>
    </row>
    <row r="65" spans="1:12" ht="19.5" customHeight="1" x14ac:dyDescent="0.15">
      <c r="A65" s="64"/>
      <c r="B65" s="71"/>
      <c r="C65" s="72" t="s">
        <v>83</v>
      </c>
      <c r="D65" s="72" t="s">
        <v>229</v>
      </c>
      <c r="E65" s="73" t="s">
        <v>434</v>
      </c>
      <c r="F65" s="62"/>
      <c r="G65" s="65"/>
      <c r="H65" s="471"/>
      <c r="I65" s="471"/>
      <c r="L65" s="1"/>
    </row>
    <row r="66" spans="1:12" ht="19.5" customHeight="1" thickBot="1" x14ac:dyDescent="0.2">
      <c r="A66" s="64"/>
      <c r="B66" s="78"/>
      <c r="C66" s="66"/>
      <c r="D66" s="66" t="s">
        <v>230</v>
      </c>
      <c r="E66" s="79" t="s">
        <v>435</v>
      </c>
      <c r="F66" s="62"/>
      <c r="G66" s="65"/>
      <c r="H66" s="471"/>
      <c r="I66" s="471"/>
      <c r="L66" s="1"/>
    </row>
    <row r="67" spans="1:12" ht="19.5" customHeight="1" thickTop="1" x14ac:dyDescent="0.15">
      <c r="A67" s="61"/>
      <c r="B67" s="68" t="s">
        <v>117</v>
      </c>
      <c r="C67" s="69" t="s">
        <v>227</v>
      </c>
      <c r="D67" s="80" t="s">
        <v>34</v>
      </c>
      <c r="E67" s="448" t="str">
        <f t="shared" ref="E67:E93" si="3">E40</f>
        <v>1_1_1 結婚支援センターに関する取組</v>
      </c>
      <c r="G67" s="3"/>
      <c r="L67" s="1"/>
    </row>
    <row r="68" spans="1:12" ht="19.5" customHeight="1" x14ac:dyDescent="0.15">
      <c r="A68" s="64"/>
      <c r="B68" s="71"/>
      <c r="C68" s="67"/>
      <c r="D68" s="67"/>
      <c r="E68" s="449" t="str">
        <f t="shared" si="3"/>
        <v>1_1_2 結婚支援ボランティア等に関する取組</v>
      </c>
      <c r="G68" s="3"/>
      <c r="L68" s="1"/>
    </row>
    <row r="69" spans="1:12" ht="19.5" customHeight="1" x14ac:dyDescent="0.15">
      <c r="A69" s="64"/>
      <c r="B69" s="71"/>
      <c r="C69" s="67"/>
      <c r="D69" s="67"/>
      <c r="E69" s="449" t="str">
        <f t="shared" si="3"/>
        <v>1_1_3 出会いの機会・場の提供に関する取組</v>
      </c>
      <c r="G69" s="3"/>
      <c r="L69" s="1"/>
    </row>
    <row r="70" spans="1:12" ht="19.5" customHeight="1" x14ac:dyDescent="0.15">
      <c r="A70" s="64"/>
      <c r="B70" s="450"/>
      <c r="C70" s="451"/>
      <c r="D70" s="451"/>
      <c r="E70" s="452" t="str">
        <f t="shared" si="3"/>
        <v>1_1_4 その他、ライフデザイン・結婚支援重点推進事業</v>
      </c>
      <c r="G70" s="3"/>
      <c r="L70" s="1"/>
    </row>
    <row r="71" spans="1:12" ht="19.5" customHeight="1" x14ac:dyDescent="0.15">
      <c r="A71" s="64"/>
      <c r="B71" s="450"/>
      <c r="C71" s="451"/>
      <c r="D71" s="451"/>
      <c r="E71" s="452">
        <f t="shared" si="3"/>
        <v>0</v>
      </c>
      <c r="G71" s="3"/>
      <c r="L71" s="1"/>
    </row>
    <row r="72" spans="1:12" ht="19.5" customHeight="1" x14ac:dyDescent="0.15">
      <c r="A72" s="64"/>
      <c r="B72" s="450"/>
      <c r="C72" s="451"/>
      <c r="D72" s="451"/>
      <c r="E72" s="453">
        <f t="shared" si="3"/>
        <v>0</v>
      </c>
      <c r="G72" s="3"/>
      <c r="L72" s="1"/>
    </row>
    <row r="73" spans="1:12" ht="19.5" customHeight="1" x14ac:dyDescent="0.15">
      <c r="A73" s="64"/>
      <c r="B73" s="454"/>
      <c r="C73" s="455"/>
      <c r="D73" s="455" t="s">
        <v>82</v>
      </c>
      <c r="E73" s="452" t="str">
        <f t="shared" si="3"/>
        <v>1_2_1 自治体間連携を伴うライフデザイン・結婚支援重点推進</v>
      </c>
      <c r="G73" s="3"/>
      <c r="L73" s="1"/>
    </row>
    <row r="74" spans="1:12" ht="19.5" customHeight="1" x14ac:dyDescent="0.15">
      <c r="A74" s="64"/>
      <c r="B74" s="450"/>
      <c r="C74" s="455"/>
      <c r="D74" s="455"/>
      <c r="E74" s="452" t="str">
        <f t="shared" si="3"/>
        <v>1_2_2 若い世代の描くライフデザイン支援</v>
      </c>
      <c r="G74" s="3"/>
      <c r="L74" s="1"/>
    </row>
    <row r="75" spans="1:12" ht="19.5" customHeight="1" x14ac:dyDescent="0.15">
      <c r="A75" s="64"/>
      <c r="B75" s="450"/>
      <c r="C75" s="455"/>
      <c r="D75" s="456"/>
      <c r="E75" s="452" t="str">
        <f t="shared" si="3"/>
        <v>1_2_3 結婚支援事業者との官民連携型結婚支援</v>
      </c>
      <c r="G75" s="3"/>
      <c r="L75" s="1"/>
    </row>
    <row r="76" spans="1:12" ht="19.5" customHeight="1" x14ac:dyDescent="0.15">
      <c r="A76" s="64"/>
      <c r="B76" s="450"/>
      <c r="C76" s="455"/>
      <c r="D76" s="455"/>
      <c r="E76" s="452" t="str">
        <f t="shared" si="3"/>
        <v>1_2_4 AIを始めとするマッチングシステムの高度化・地域連携</v>
      </c>
      <c r="G76" s="3"/>
      <c r="L76" s="1"/>
    </row>
    <row r="77" spans="1:12" ht="19.5" customHeight="1" x14ac:dyDescent="0.15">
      <c r="A77" s="64"/>
      <c r="B77" s="450"/>
      <c r="C77" s="455"/>
      <c r="D77" s="455"/>
      <c r="E77" s="452" t="str">
        <f t="shared" si="3"/>
        <v>1_2_5 地域の結婚支援ボランティア・事業者等を活用した伴走型結婚支援の充実</v>
      </c>
      <c r="G77" s="3"/>
      <c r="L77" s="1"/>
    </row>
    <row r="78" spans="1:12" ht="19.5" customHeight="1" x14ac:dyDescent="0.15">
      <c r="A78" s="64"/>
      <c r="B78" s="450"/>
      <c r="C78" s="451" t="s">
        <v>38</v>
      </c>
      <c r="D78" s="451" t="s">
        <v>38</v>
      </c>
      <c r="E78" s="453" t="str">
        <f t="shared" si="3"/>
        <v>2_1 結婚支援コンシェルジュ事業</v>
      </c>
      <c r="G78" s="3"/>
      <c r="L78" s="1"/>
    </row>
    <row r="79" spans="1:12" ht="19.5" customHeight="1" x14ac:dyDescent="0.15">
      <c r="A79" s="64"/>
      <c r="B79" s="450"/>
      <c r="C79" s="451" t="s">
        <v>436</v>
      </c>
      <c r="D79" s="451" t="s">
        <v>34</v>
      </c>
      <c r="E79" s="452" t="str">
        <f t="shared" si="3"/>
        <v>3_1 その他、結婚、妊娠・出産、子育てに温かい社会づくり・気運醸成事業</v>
      </c>
      <c r="G79" s="3"/>
      <c r="L79" s="1"/>
    </row>
    <row r="80" spans="1:12" ht="19.5" customHeight="1" x14ac:dyDescent="0.15">
      <c r="A80" s="64"/>
      <c r="B80" s="450"/>
      <c r="C80" s="451"/>
      <c r="D80" s="451"/>
      <c r="E80" s="452">
        <f t="shared" si="3"/>
        <v>0</v>
      </c>
      <c r="G80" s="3"/>
      <c r="L80" s="1"/>
    </row>
    <row r="81" spans="1:15" ht="19.5" customHeight="1" x14ac:dyDescent="0.15">
      <c r="A81" s="64"/>
      <c r="B81" s="450"/>
      <c r="C81" s="451"/>
      <c r="D81" s="451"/>
      <c r="E81" s="452">
        <f t="shared" si="3"/>
        <v>0</v>
      </c>
      <c r="G81" s="3"/>
      <c r="L81" s="1"/>
    </row>
    <row r="82" spans="1:15" ht="19.5" customHeight="1" x14ac:dyDescent="0.15">
      <c r="A82" s="64"/>
      <c r="B82" s="450"/>
      <c r="C82" s="451"/>
      <c r="D82" s="451"/>
      <c r="E82" s="452">
        <f t="shared" si="3"/>
        <v>0</v>
      </c>
      <c r="G82" s="3"/>
      <c r="L82" s="1"/>
    </row>
    <row r="83" spans="1:15" ht="19.350000000000001" customHeight="1" x14ac:dyDescent="0.15">
      <c r="A83" s="64"/>
      <c r="B83" s="450"/>
      <c r="C83" s="451"/>
      <c r="D83" s="451"/>
      <c r="E83" s="452">
        <f t="shared" si="3"/>
        <v>0</v>
      </c>
      <c r="G83" s="3"/>
      <c r="L83" s="1"/>
    </row>
    <row r="84" spans="1:15" ht="19.350000000000001" customHeight="1" x14ac:dyDescent="0.15">
      <c r="A84" s="64"/>
      <c r="B84" s="450"/>
      <c r="C84" s="451"/>
      <c r="D84" s="451"/>
      <c r="E84" s="452">
        <f t="shared" si="3"/>
        <v>0</v>
      </c>
      <c r="G84" s="3"/>
      <c r="L84" s="1"/>
    </row>
    <row r="85" spans="1:15" ht="19.350000000000001" customHeight="1" x14ac:dyDescent="0.15">
      <c r="A85" s="64"/>
      <c r="B85" s="450"/>
      <c r="C85" s="451"/>
      <c r="D85" s="451"/>
      <c r="E85" s="452">
        <f t="shared" si="3"/>
        <v>0</v>
      </c>
      <c r="G85" s="3"/>
      <c r="L85" s="1"/>
    </row>
    <row r="86" spans="1:15" ht="19.350000000000001" customHeight="1" x14ac:dyDescent="0.15">
      <c r="A86" s="64"/>
      <c r="B86" s="450"/>
      <c r="C86" s="455"/>
      <c r="D86" s="455" t="s">
        <v>84</v>
      </c>
      <c r="E86" s="452" t="str">
        <f t="shared" si="3"/>
        <v>3_2_1 自治体間連携を伴う結婚、妊娠・出産、子育てに温かい社会づくり・気運醸成</v>
      </c>
      <c r="G86" s="3"/>
      <c r="L86" s="1"/>
    </row>
    <row r="87" spans="1:15" ht="19.350000000000001" customHeight="1" x14ac:dyDescent="0.15">
      <c r="A87" s="64"/>
      <c r="B87" s="450"/>
      <c r="C87" s="455"/>
      <c r="D87" s="455"/>
      <c r="E87" s="452" t="str">
        <f t="shared" si="3"/>
        <v>3_2_2 地域全体で結婚・子育てを応援する気運醸成</v>
      </c>
      <c r="G87" s="3"/>
      <c r="L87" s="1"/>
    </row>
    <row r="88" spans="1:15" ht="19.350000000000001" customHeight="1" x14ac:dyDescent="0.15">
      <c r="A88" s="64"/>
      <c r="B88" s="450"/>
      <c r="C88" s="455"/>
      <c r="D88" s="455"/>
      <c r="E88" s="452" t="str">
        <f t="shared" si="3"/>
        <v>3_2_3 育児休業取得と家事・育児分担の促進</v>
      </c>
      <c r="G88" s="3"/>
      <c r="L88" s="1"/>
    </row>
    <row r="89" spans="1:15" ht="19.350000000000001" customHeight="1" x14ac:dyDescent="0.15">
      <c r="A89" s="64"/>
      <c r="B89" s="450"/>
      <c r="C89" s="455"/>
      <c r="D89" s="455"/>
      <c r="E89" s="452" t="str">
        <f t="shared" si="3"/>
        <v>3_2_4 子育てと仕事の両立と多様な働き方の促進</v>
      </c>
      <c r="G89" s="3"/>
      <c r="L89" s="1"/>
    </row>
    <row r="90" spans="1:15" ht="19.350000000000001" customHeight="1" x14ac:dyDescent="0.15">
      <c r="A90" s="64"/>
      <c r="B90" s="450"/>
      <c r="C90" s="455"/>
      <c r="D90" s="455"/>
      <c r="E90" s="452" t="str">
        <f t="shared" si="3"/>
        <v>3_2_5 ICT活用、官民連携等による結婚支援等の更なる推進のための調査研究</v>
      </c>
      <c r="G90" s="3"/>
      <c r="L90" s="1"/>
    </row>
    <row r="91" spans="1:15" ht="19.350000000000001" customHeight="1" x14ac:dyDescent="0.15">
      <c r="A91" s="64"/>
      <c r="B91" s="450"/>
      <c r="C91" s="455"/>
      <c r="D91" s="455"/>
      <c r="E91" s="452">
        <f t="shared" si="3"/>
        <v>0</v>
      </c>
      <c r="G91" s="3"/>
      <c r="L91" s="1"/>
    </row>
    <row r="92" spans="1:15" ht="19.350000000000001" customHeight="1" x14ac:dyDescent="0.15">
      <c r="A92" s="64"/>
      <c r="B92" s="450"/>
      <c r="C92" s="451" t="s">
        <v>83</v>
      </c>
      <c r="D92" s="455" t="s">
        <v>236</v>
      </c>
      <c r="E92" s="453" t="str">
        <f t="shared" si="3"/>
        <v>4_1 結婚新生活支援事業（一般コース）</v>
      </c>
      <c r="G92" s="3"/>
      <c r="L92" s="1"/>
    </row>
    <row r="93" spans="1:15" ht="19.350000000000001" customHeight="1" thickBot="1" x14ac:dyDescent="0.2">
      <c r="A93" s="64"/>
      <c r="B93" s="457"/>
      <c r="C93" s="458"/>
      <c r="D93" s="459" t="s">
        <v>230</v>
      </c>
      <c r="E93" s="460" t="str">
        <f t="shared" si="3"/>
        <v>4_2 結婚新生活支援事業（都道府県主導型市町村連携コース）</v>
      </c>
      <c r="G93" s="3"/>
      <c r="L93" s="1"/>
    </row>
    <row r="94" spans="1:15" ht="19.5" customHeight="1" thickTop="1" x14ac:dyDescent="0.15">
      <c r="F94" s="37"/>
      <c r="G94" s="53"/>
      <c r="L94" s="3" t="s">
        <v>75</v>
      </c>
    </row>
    <row r="95" spans="1:15" ht="12" customHeight="1" x14ac:dyDescent="0.15"/>
    <row r="96" spans="1:15" x14ac:dyDescent="0.15">
      <c r="A96" s="541" t="s">
        <v>85</v>
      </c>
      <c r="B96" s="542"/>
      <c r="C96" s="542"/>
      <c r="D96" s="542"/>
      <c r="E96" s="542"/>
      <c r="F96" s="543"/>
      <c r="G96" s="16"/>
      <c r="H96" s="496" t="s">
        <v>86</v>
      </c>
      <c r="L96" s="1"/>
      <c r="O96" s="3"/>
    </row>
    <row r="97" spans="1:15" ht="14.45" customHeight="1" x14ac:dyDescent="0.15">
      <c r="A97" s="116" t="s">
        <v>81</v>
      </c>
      <c r="B97" s="2" t="s">
        <v>124</v>
      </c>
      <c r="C97" s="109" t="s">
        <v>109</v>
      </c>
      <c r="D97" s="36" t="s">
        <v>112</v>
      </c>
      <c r="E97" s="2" t="s">
        <v>35</v>
      </c>
      <c r="F97" s="14" t="s">
        <v>42</v>
      </c>
      <c r="G97" s="16"/>
      <c r="H97" s="60" t="s">
        <v>310</v>
      </c>
      <c r="L97" s="1"/>
      <c r="O97" s="3"/>
    </row>
    <row r="98" spans="1:15" x14ac:dyDescent="0.15">
      <c r="A98" s="116" t="s">
        <v>317</v>
      </c>
      <c r="B98" s="2" t="s">
        <v>125</v>
      </c>
      <c r="C98" s="109" t="s">
        <v>110</v>
      </c>
      <c r="D98" s="36" t="s">
        <v>113</v>
      </c>
      <c r="E98" s="2" t="s">
        <v>36</v>
      </c>
      <c r="F98" s="14" t="s">
        <v>16</v>
      </c>
      <c r="G98" s="16"/>
      <c r="H98" s="124" t="s">
        <v>31</v>
      </c>
      <c r="L98" s="1"/>
      <c r="O98" s="3"/>
    </row>
    <row r="99" spans="1:15" x14ac:dyDescent="0.15">
      <c r="A99" s="116" t="s">
        <v>318</v>
      </c>
      <c r="B99" s="2" t="s">
        <v>126</v>
      </c>
      <c r="C99" s="110"/>
      <c r="D99" s="36" t="s">
        <v>114</v>
      </c>
      <c r="E99" s="2" t="s">
        <v>27</v>
      </c>
      <c r="F99" s="14" t="s">
        <v>87</v>
      </c>
      <c r="G99" s="16"/>
      <c r="H99" s="124" t="s">
        <v>88</v>
      </c>
      <c r="L99" s="1"/>
      <c r="O99" s="3"/>
    </row>
    <row r="100" spans="1:15" x14ac:dyDescent="0.15">
      <c r="A100" s="1"/>
      <c r="B100" s="2" t="s">
        <v>127</v>
      </c>
      <c r="C100" s="111"/>
      <c r="D100" s="36" t="s">
        <v>198</v>
      </c>
      <c r="E100" s="2" t="s">
        <v>89</v>
      </c>
      <c r="F100" s="14" t="s">
        <v>14</v>
      </c>
      <c r="G100" s="16"/>
      <c r="H100" s="124"/>
      <c r="L100" s="1"/>
      <c r="O100" s="3"/>
    </row>
    <row r="101" spans="1:15" ht="14.1" customHeight="1" x14ac:dyDescent="0.15">
      <c r="A101" s="67" t="s">
        <v>415</v>
      </c>
      <c r="B101" s="2" t="s">
        <v>128</v>
      </c>
      <c r="C101" s="110"/>
      <c r="D101" s="36" t="s">
        <v>199</v>
      </c>
      <c r="E101" s="2" t="s">
        <v>90</v>
      </c>
      <c r="F101" s="14" t="s">
        <v>17</v>
      </c>
      <c r="G101" s="16"/>
      <c r="H101" s="124" t="s">
        <v>471</v>
      </c>
      <c r="L101" s="1"/>
      <c r="O101" s="3"/>
    </row>
    <row r="102" spans="1:15" x14ac:dyDescent="0.15">
      <c r="A102" s="67" t="s">
        <v>416</v>
      </c>
      <c r="B102" s="2" t="s">
        <v>129</v>
      </c>
      <c r="C102" s="110"/>
      <c r="D102" s="36" t="s">
        <v>200</v>
      </c>
      <c r="E102" s="2" t="s">
        <v>91</v>
      </c>
      <c r="F102" s="14" t="s">
        <v>19</v>
      </c>
      <c r="G102" s="16"/>
      <c r="H102" s="498" t="s">
        <v>473</v>
      </c>
      <c r="L102" s="1"/>
      <c r="O102" s="3"/>
    </row>
    <row r="103" spans="1:15" x14ac:dyDescent="0.15">
      <c r="A103" s="1"/>
      <c r="B103" s="2" t="s">
        <v>130</v>
      </c>
      <c r="C103" s="110"/>
      <c r="D103" s="36" t="s">
        <v>201</v>
      </c>
      <c r="E103" s="2" t="s">
        <v>39</v>
      </c>
      <c r="F103" s="14" t="s">
        <v>71</v>
      </c>
      <c r="G103" s="16"/>
      <c r="H103" s="498" t="s">
        <v>474</v>
      </c>
      <c r="L103" s="1"/>
      <c r="O103" s="3"/>
    </row>
    <row r="104" spans="1:15" x14ac:dyDescent="0.15">
      <c r="A104" s="1"/>
      <c r="B104" s="2" t="s">
        <v>131</v>
      </c>
      <c r="C104" s="110"/>
      <c r="D104" s="36" t="s">
        <v>202</v>
      </c>
      <c r="E104" s="2" t="s">
        <v>92</v>
      </c>
      <c r="F104" s="14" t="s">
        <v>72</v>
      </c>
      <c r="G104" s="16"/>
      <c r="H104" s="498" t="s">
        <v>88</v>
      </c>
      <c r="L104" s="1"/>
      <c r="O104" s="3"/>
    </row>
    <row r="105" spans="1:15" x14ac:dyDescent="0.15">
      <c r="A105" s="1"/>
      <c r="B105" s="2" t="s">
        <v>132</v>
      </c>
      <c r="C105" s="110"/>
      <c r="D105" s="36" t="s">
        <v>203</v>
      </c>
      <c r="E105" s="2" t="s">
        <v>93</v>
      </c>
      <c r="F105" s="14" t="s">
        <v>43</v>
      </c>
      <c r="G105" s="16"/>
      <c r="H105" s="497"/>
      <c r="L105" s="1"/>
      <c r="O105" s="3"/>
    </row>
    <row r="106" spans="1:15" x14ac:dyDescent="0.15">
      <c r="A106" s="1"/>
      <c r="B106" s="2" t="s">
        <v>133</v>
      </c>
      <c r="C106" s="110"/>
      <c r="D106" s="36" t="s">
        <v>204</v>
      </c>
      <c r="E106" s="2" t="s">
        <v>94</v>
      </c>
      <c r="F106" s="14" t="s">
        <v>15</v>
      </c>
      <c r="G106" s="15"/>
      <c r="H106" s="495"/>
      <c r="L106" s="1"/>
      <c r="O106" s="3"/>
    </row>
    <row r="107" spans="1:15" x14ac:dyDescent="0.15">
      <c r="A107" s="1"/>
      <c r="B107" s="2" t="s">
        <v>134</v>
      </c>
      <c r="C107" s="110"/>
      <c r="D107" s="36" t="s">
        <v>205</v>
      </c>
      <c r="E107" s="2" t="s">
        <v>95</v>
      </c>
      <c r="F107" s="14" t="s">
        <v>18</v>
      </c>
      <c r="G107" s="15"/>
      <c r="H107" s="495"/>
      <c r="L107" s="1"/>
      <c r="O107" s="3"/>
    </row>
    <row r="108" spans="1:15" x14ac:dyDescent="0.15">
      <c r="A108" s="1"/>
      <c r="B108" s="2" t="s">
        <v>135</v>
      </c>
      <c r="C108" s="110"/>
      <c r="D108" s="36" t="s">
        <v>206</v>
      </c>
      <c r="E108" s="2" t="s">
        <v>96</v>
      </c>
      <c r="F108" s="14"/>
      <c r="G108" s="15"/>
      <c r="H108" s="495"/>
      <c r="L108" s="1"/>
      <c r="O108" s="3"/>
    </row>
    <row r="109" spans="1:15" x14ac:dyDescent="0.15">
      <c r="A109" s="1"/>
      <c r="B109" s="2" t="s">
        <v>136</v>
      </c>
      <c r="C109" s="110"/>
      <c r="D109" s="36" t="s">
        <v>207</v>
      </c>
      <c r="E109" s="2" t="s">
        <v>40</v>
      </c>
      <c r="F109" s="14" t="s">
        <v>311</v>
      </c>
      <c r="G109" s="15"/>
      <c r="H109" s="495"/>
      <c r="L109" s="1"/>
      <c r="O109" s="3"/>
    </row>
    <row r="110" spans="1:15" x14ac:dyDescent="0.15">
      <c r="A110" s="1"/>
      <c r="B110" s="2" t="s">
        <v>137</v>
      </c>
      <c r="C110" s="110"/>
      <c r="D110" s="36" t="s">
        <v>208</v>
      </c>
      <c r="E110" s="2" t="s">
        <v>97</v>
      </c>
      <c r="F110" s="14" t="s">
        <v>312</v>
      </c>
      <c r="G110" s="15"/>
      <c r="H110" s="53"/>
      <c r="L110" s="1"/>
      <c r="O110" s="3"/>
    </row>
    <row r="111" spans="1:15" x14ac:dyDescent="0.15">
      <c r="A111" s="1"/>
      <c r="B111" s="2" t="s">
        <v>138</v>
      </c>
      <c r="C111" s="110"/>
      <c r="D111" s="36" t="s">
        <v>209</v>
      </c>
      <c r="E111" s="2" t="s">
        <v>98</v>
      </c>
      <c r="F111" s="2"/>
      <c r="G111" s="15"/>
      <c r="H111" s="495"/>
      <c r="L111" s="1"/>
      <c r="O111" s="3"/>
    </row>
    <row r="112" spans="1:15" x14ac:dyDescent="0.15">
      <c r="A112" s="1"/>
      <c r="B112" s="2" t="s">
        <v>139</v>
      </c>
      <c r="C112" s="110"/>
      <c r="D112" s="36" t="s">
        <v>210</v>
      </c>
      <c r="E112" s="2" t="s">
        <v>99</v>
      </c>
      <c r="F112" s="2"/>
      <c r="G112" s="15"/>
      <c r="H112" s="495"/>
      <c r="L112" s="1"/>
      <c r="O112" s="3"/>
    </row>
    <row r="113" spans="1:15" x14ac:dyDescent="0.15">
      <c r="A113" s="1"/>
      <c r="B113" s="2" t="s">
        <v>140</v>
      </c>
      <c r="C113" s="110"/>
      <c r="D113" s="36" t="s">
        <v>211</v>
      </c>
      <c r="E113" s="2" t="s">
        <v>100</v>
      </c>
      <c r="F113" s="14" t="s">
        <v>472</v>
      </c>
      <c r="G113" s="15"/>
      <c r="H113" s="495"/>
      <c r="L113" s="1"/>
      <c r="O113" s="3"/>
    </row>
    <row r="114" spans="1:15" x14ac:dyDescent="0.15">
      <c r="A114" s="1"/>
      <c r="B114" s="2" t="s">
        <v>141</v>
      </c>
      <c r="C114" s="110"/>
      <c r="D114" s="36" t="s">
        <v>212</v>
      </c>
      <c r="E114" s="7"/>
      <c r="F114" s="14" t="s">
        <v>444</v>
      </c>
      <c r="G114" s="15"/>
      <c r="H114" s="495"/>
      <c r="L114" s="1"/>
      <c r="O114" s="3"/>
    </row>
    <row r="115" spans="1:15" x14ac:dyDescent="0.15">
      <c r="A115" s="1"/>
      <c r="B115" s="2" t="s">
        <v>142</v>
      </c>
      <c r="C115" s="110"/>
      <c r="D115" s="36" t="s">
        <v>213</v>
      </c>
      <c r="E115" s="7"/>
      <c r="F115" s="14" t="s">
        <v>445</v>
      </c>
      <c r="G115" s="15"/>
      <c r="H115" s="53"/>
      <c r="L115" s="1"/>
      <c r="O115" s="3"/>
    </row>
    <row r="116" spans="1:15" x14ac:dyDescent="0.15">
      <c r="A116" s="1"/>
      <c r="B116" s="2" t="s">
        <v>143</v>
      </c>
      <c r="C116" s="110"/>
      <c r="D116" s="36"/>
      <c r="E116" s="7"/>
      <c r="F116" s="15"/>
      <c r="G116" s="15"/>
      <c r="H116" s="495"/>
      <c r="L116" s="1"/>
      <c r="O116" s="3"/>
    </row>
    <row r="117" spans="1:15" x14ac:dyDescent="0.15">
      <c r="A117" s="1"/>
      <c r="B117" s="2" t="s">
        <v>144</v>
      </c>
      <c r="C117" s="110"/>
      <c r="D117" s="36"/>
      <c r="E117" s="7"/>
      <c r="F117" s="15"/>
      <c r="G117" s="15"/>
      <c r="H117" s="495"/>
      <c r="L117" s="1"/>
      <c r="O117" s="3"/>
    </row>
    <row r="118" spans="1:15" x14ac:dyDescent="0.15">
      <c r="A118" s="1"/>
      <c r="B118" s="2" t="s">
        <v>145</v>
      </c>
      <c r="C118" s="112"/>
      <c r="D118" s="7"/>
      <c r="E118" s="15"/>
      <c r="F118" s="15"/>
      <c r="H118" s="495"/>
      <c r="L118" s="1"/>
      <c r="N118" s="3"/>
    </row>
    <row r="119" spans="1:15" x14ac:dyDescent="0.15">
      <c r="A119" s="1"/>
      <c r="B119" s="2" t="s">
        <v>146</v>
      </c>
      <c r="C119" s="112"/>
      <c r="D119" s="7"/>
      <c r="E119" s="15"/>
      <c r="F119" s="15"/>
      <c r="H119" s="495"/>
      <c r="L119" s="1"/>
      <c r="N119" s="3"/>
    </row>
    <row r="120" spans="1:15" x14ac:dyDescent="0.15">
      <c r="A120" s="1"/>
      <c r="B120" s="2" t="s">
        <v>147</v>
      </c>
      <c r="C120" s="112"/>
      <c r="D120" s="7"/>
      <c r="E120" s="15"/>
      <c r="F120" s="15"/>
      <c r="H120" s="495"/>
      <c r="L120" s="1"/>
      <c r="N120" s="3"/>
    </row>
    <row r="121" spans="1:15" x14ac:dyDescent="0.15">
      <c r="A121" s="1"/>
      <c r="B121" s="2" t="s">
        <v>148</v>
      </c>
      <c r="C121" s="112"/>
      <c r="D121" s="7"/>
      <c r="E121" s="15"/>
      <c r="F121" s="15"/>
      <c r="H121" s="495"/>
      <c r="L121" s="1"/>
      <c r="N121" s="3"/>
    </row>
    <row r="122" spans="1:15" x14ac:dyDescent="0.15">
      <c r="A122" s="1"/>
      <c r="B122" s="2" t="s">
        <v>149</v>
      </c>
      <c r="C122" s="112"/>
      <c r="D122" s="7"/>
      <c r="E122" s="15"/>
      <c r="F122" s="15"/>
      <c r="H122" s="495"/>
      <c r="L122" s="1"/>
      <c r="N122" s="3"/>
    </row>
    <row r="123" spans="1:15" x14ac:dyDescent="0.15">
      <c r="A123" s="1"/>
      <c r="B123" s="2" t="s">
        <v>150</v>
      </c>
      <c r="C123" s="112"/>
      <c r="D123" s="7"/>
      <c r="E123" s="15"/>
      <c r="F123" s="15"/>
      <c r="H123" s="495"/>
      <c r="L123" s="1"/>
      <c r="N123" s="3"/>
    </row>
    <row r="124" spans="1:15" x14ac:dyDescent="0.15">
      <c r="A124" s="1"/>
      <c r="B124" s="2" t="s">
        <v>151</v>
      </c>
      <c r="C124" s="112"/>
      <c r="D124" s="7"/>
      <c r="E124" s="15"/>
      <c r="F124" s="15"/>
      <c r="H124" s="495"/>
      <c r="L124" s="1"/>
      <c r="N124" s="3"/>
    </row>
    <row r="125" spans="1:15" x14ac:dyDescent="0.15">
      <c r="A125" s="1"/>
      <c r="B125" s="2" t="s">
        <v>152</v>
      </c>
      <c r="C125" s="112"/>
      <c r="D125" s="7"/>
      <c r="E125" s="15"/>
      <c r="F125" s="15"/>
      <c r="H125" s="495"/>
      <c r="L125" s="1"/>
      <c r="N125" s="3"/>
    </row>
    <row r="126" spans="1:15" x14ac:dyDescent="0.15">
      <c r="A126" s="1"/>
      <c r="B126" s="2" t="s">
        <v>153</v>
      </c>
      <c r="C126" s="112"/>
      <c r="D126" s="7"/>
      <c r="E126" s="15"/>
      <c r="F126" s="15"/>
      <c r="H126" s="495"/>
      <c r="L126" s="1"/>
      <c r="N126" s="3"/>
    </row>
    <row r="127" spans="1:15" x14ac:dyDescent="0.15">
      <c r="A127" s="1"/>
      <c r="B127" s="2" t="s">
        <v>154</v>
      </c>
      <c r="C127" s="112"/>
      <c r="D127" s="7"/>
      <c r="E127" s="15"/>
      <c r="F127" s="15"/>
      <c r="H127" s="495"/>
      <c r="L127" s="1"/>
      <c r="N127" s="3"/>
    </row>
    <row r="128" spans="1:15" x14ac:dyDescent="0.15">
      <c r="A128" s="1"/>
      <c r="B128" s="2" t="s">
        <v>155</v>
      </c>
      <c r="C128" s="112"/>
      <c r="D128" s="7"/>
      <c r="E128" s="15"/>
      <c r="F128" s="15"/>
      <c r="H128" s="495"/>
      <c r="L128" s="1"/>
      <c r="N128" s="3"/>
    </row>
    <row r="129" spans="1:14" x14ac:dyDescent="0.15">
      <c r="A129" s="1"/>
      <c r="B129" s="2" t="s">
        <v>156</v>
      </c>
      <c r="C129" s="112"/>
      <c r="D129" s="7"/>
      <c r="E129" s="15"/>
      <c r="F129" s="15"/>
      <c r="H129" s="495"/>
      <c r="L129" s="1"/>
      <c r="N129" s="3"/>
    </row>
    <row r="130" spans="1:14" x14ac:dyDescent="0.15">
      <c r="A130" s="1"/>
      <c r="B130" s="2" t="s">
        <v>157</v>
      </c>
      <c r="C130" s="112"/>
      <c r="D130" s="7"/>
      <c r="E130" s="15"/>
      <c r="F130" s="15"/>
      <c r="H130" s="53"/>
      <c r="L130" s="1"/>
      <c r="N130" s="3"/>
    </row>
    <row r="131" spans="1:14" x14ac:dyDescent="0.15">
      <c r="A131" s="1"/>
      <c r="B131" s="2" t="s">
        <v>158</v>
      </c>
      <c r="C131" s="112"/>
      <c r="D131" s="7"/>
      <c r="E131" s="15"/>
      <c r="F131" s="15"/>
      <c r="H131" s="495"/>
      <c r="L131" s="1"/>
      <c r="N131" s="3"/>
    </row>
    <row r="132" spans="1:14" x14ac:dyDescent="0.15">
      <c r="A132" s="1"/>
      <c r="B132" s="2" t="s">
        <v>159</v>
      </c>
      <c r="C132" s="112"/>
      <c r="D132" s="7"/>
      <c r="E132" s="15"/>
      <c r="F132" s="15"/>
      <c r="H132" s="495"/>
      <c r="L132" s="1"/>
      <c r="N132" s="3"/>
    </row>
    <row r="133" spans="1:14" x14ac:dyDescent="0.15">
      <c r="A133" s="1"/>
      <c r="B133" s="2" t="s">
        <v>160</v>
      </c>
      <c r="C133" s="112"/>
      <c r="D133" s="7"/>
      <c r="E133" s="15"/>
      <c r="F133" s="15"/>
      <c r="H133" s="495"/>
      <c r="L133" s="1"/>
      <c r="N133" s="3"/>
    </row>
    <row r="134" spans="1:14" x14ac:dyDescent="0.15">
      <c r="A134" s="1"/>
      <c r="B134" s="2" t="s">
        <v>161</v>
      </c>
      <c r="C134" s="112"/>
      <c r="D134" s="7"/>
      <c r="E134" s="15"/>
      <c r="F134" s="15"/>
      <c r="H134" s="495"/>
      <c r="L134" s="1"/>
      <c r="N134" s="3"/>
    </row>
    <row r="135" spans="1:14" x14ac:dyDescent="0.15">
      <c r="A135" s="1"/>
      <c r="B135" s="2" t="s">
        <v>162</v>
      </c>
      <c r="C135" s="112"/>
      <c r="D135" s="7"/>
      <c r="E135" s="15"/>
      <c r="F135" s="15"/>
      <c r="L135" s="1"/>
      <c r="N135" s="3"/>
    </row>
    <row r="136" spans="1:14" x14ac:dyDescent="0.15">
      <c r="A136" s="1"/>
      <c r="B136" s="2" t="s">
        <v>163</v>
      </c>
      <c r="C136" s="112"/>
      <c r="D136" s="7"/>
      <c r="E136" s="15"/>
      <c r="F136" s="15"/>
      <c r="L136" s="1"/>
      <c r="N136" s="3"/>
    </row>
    <row r="137" spans="1:14" x14ac:dyDescent="0.15">
      <c r="A137" s="1"/>
      <c r="B137" s="2" t="s">
        <v>164</v>
      </c>
      <c r="C137" s="112"/>
      <c r="D137" s="7"/>
      <c r="E137" s="15"/>
      <c r="F137" s="15"/>
      <c r="L137" s="1"/>
      <c r="N137" s="3"/>
    </row>
    <row r="138" spans="1:14" x14ac:dyDescent="0.15">
      <c r="A138" s="1"/>
      <c r="B138" s="2" t="s">
        <v>165</v>
      </c>
      <c r="C138" s="112"/>
      <c r="D138" s="7"/>
      <c r="E138" s="15"/>
      <c r="F138" s="15"/>
      <c r="L138" s="1"/>
      <c r="N138" s="3"/>
    </row>
    <row r="139" spans="1:14" x14ac:dyDescent="0.15">
      <c r="A139" s="1"/>
      <c r="B139" s="2" t="s">
        <v>166</v>
      </c>
      <c r="C139" s="112"/>
      <c r="D139" s="7"/>
      <c r="E139" s="15"/>
      <c r="F139" s="15"/>
      <c r="L139" s="1"/>
      <c r="N139" s="3"/>
    </row>
    <row r="140" spans="1:14" x14ac:dyDescent="0.15">
      <c r="A140" s="1"/>
      <c r="B140" s="2" t="s">
        <v>167</v>
      </c>
      <c r="C140" s="112"/>
      <c r="D140" s="7"/>
      <c r="E140" s="15"/>
      <c r="F140" s="15"/>
      <c r="L140" s="1"/>
      <c r="N140" s="3"/>
    </row>
    <row r="141" spans="1:14" x14ac:dyDescent="0.15">
      <c r="A141" s="1"/>
      <c r="B141" s="2" t="s">
        <v>168</v>
      </c>
      <c r="C141" s="112"/>
      <c r="D141" s="7"/>
      <c r="E141" s="15"/>
      <c r="F141" s="15"/>
      <c r="L141" s="1"/>
      <c r="N141" s="3"/>
    </row>
    <row r="142" spans="1:14" x14ac:dyDescent="0.15">
      <c r="A142" s="1"/>
      <c r="B142" s="2" t="s">
        <v>169</v>
      </c>
      <c r="C142" s="112"/>
      <c r="D142" s="7"/>
      <c r="E142" s="15"/>
      <c r="F142" s="15"/>
      <c r="L142" s="1"/>
      <c r="N142" s="3"/>
    </row>
    <row r="143" spans="1:14" x14ac:dyDescent="0.15">
      <c r="A143" s="1"/>
      <c r="B143" s="2" t="s">
        <v>170</v>
      </c>
      <c r="C143" s="112"/>
      <c r="D143" s="7"/>
      <c r="E143" s="15"/>
      <c r="F143" s="15"/>
      <c r="L143" s="1"/>
      <c r="N143" s="3"/>
    </row>
    <row r="144" spans="1:14" x14ac:dyDescent="0.15">
      <c r="A144" s="1"/>
      <c r="B144" s="1"/>
      <c r="C144" s="112"/>
      <c r="D144" s="7"/>
      <c r="E144" s="15"/>
      <c r="F144" s="15"/>
      <c r="L144" s="1"/>
      <c r="N144" s="3"/>
    </row>
    <row r="145" spans="1:14" x14ac:dyDescent="0.15">
      <c r="A145" s="1"/>
      <c r="B145" s="4"/>
      <c r="C145" s="7"/>
      <c r="D145" s="106"/>
      <c r="E145" s="15"/>
      <c r="F145" s="17" t="s">
        <v>101</v>
      </c>
      <c r="G145" s="17" t="s">
        <v>102</v>
      </c>
      <c r="H145" s="17" t="s">
        <v>103</v>
      </c>
      <c r="I145" s="17" t="s">
        <v>104</v>
      </c>
      <c r="J145" s="17" t="s">
        <v>105</v>
      </c>
      <c r="K145" s="17" t="s">
        <v>106</v>
      </c>
      <c r="L145" s="17" t="s">
        <v>107</v>
      </c>
      <c r="M145" s="17" t="s">
        <v>108</v>
      </c>
    </row>
    <row r="146" spans="1:14" ht="122.1" customHeight="1" x14ac:dyDescent="0.15">
      <c r="A146" s="1"/>
      <c r="B146" s="105"/>
      <c r="C146" s="544" t="s">
        <v>291</v>
      </c>
      <c r="D146" s="545"/>
      <c r="E146" s="546"/>
      <c r="F146" s="493" t="s">
        <v>464</v>
      </c>
      <c r="G146" s="493" t="s">
        <v>465</v>
      </c>
      <c r="H146" s="493" t="s">
        <v>466</v>
      </c>
      <c r="I146" s="494" t="s">
        <v>467</v>
      </c>
      <c r="J146" s="493" t="s">
        <v>468</v>
      </c>
      <c r="K146" s="493" t="s">
        <v>469</v>
      </c>
      <c r="L146" s="113"/>
      <c r="M146" s="113"/>
    </row>
    <row r="147" spans="1:14" ht="82.35" customHeight="1" x14ac:dyDescent="0.15">
      <c r="A147" s="1"/>
      <c r="B147" s="105"/>
      <c r="C147" s="114" t="s">
        <v>290</v>
      </c>
      <c r="D147" s="115" t="s">
        <v>82</v>
      </c>
      <c r="E147" s="73" t="s">
        <v>428</v>
      </c>
      <c r="F147" s="113" t="s">
        <v>450</v>
      </c>
      <c r="G147" s="113" t="s">
        <v>451</v>
      </c>
      <c r="H147" s="113" t="s">
        <v>452</v>
      </c>
      <c r="I147" s="491"/>
      <c r="J147" s="113"/>
      <c r="K147" s="113"/>
      <c r="L147" s="113"/>
      <c r="M147" s="113"/>
    </row>
    <row r="148" spans="1:14" ht="95.1" customHeight="1" x14ac:dyDescent="0.15">
      <c r="A148" s="1"/>
      <c r="B148" s="105"/>
      <c r="C148" s="116"/>
      <c r="D148" s="115"/>
      <c r="E148" s="73" t="s">
        <v>231</v>
      </c>
      <c r="F148" s="113" t="s">
        <v>453</v>
      </c>
      <c r="G148" s="113"/>
      <c r="H148" s="113"/>
      <c r="I148" s="492"/>
      <c r="J148" s="113"/>
      <c r="K148" s="113"/>
      <c r="L148" s="113"/>
      <c r="M148" s="113"/>
    </row>
    <row r="149" spans="1:14" ht="82.35" customHeight="1" x14ac:dyDescent="0.15">
      <c r="A149" s="1"/>
      <c r="B149" s="105"/>
      <c r="C149" s="116"/>
      <c r="D149" s="115"/>
      <c r="E149" s="73" t="s">
        <v>232</v>
      </c>
      <c r="F149" s="113" t="s">
        <v>454</v>
      </c>
      <c r="G149" s="113" t="s">
        <v>455</v>
      </c>
      <c r="H149" s="113"/>
      <c r="I149" s="492"/>
      <c r="J149" s="113"/>
      <c r="K149" s="113"/>
      <c r="L149" s="113"/>
      <c r="M149" s="113"/>
    </row>
    <row r="150" spans="1:14" ht="82.35" customHeight="1" x14ac:dyDescent="0.15">
      <c r="A150" s="1"/>
      <c r="B150" s="105"/>
      <c r="C150" s="116"/>
      <c r="D150" s="115"/>
      <c r="E150" s="73" t="s">
        <v>233</v>
      </c>
      <c r="F150" s="113" t="s">
        <v>456</v>
      </c>
      <c r="G150" s="113"/>
      <c r="H150" s="113"/>
      <c r="I150" s="492"/>
      <c r="J150" s="113"/>
      <c r="K150" s="113"/>
      <c r="L150" s="113"/>
      <c r="M150" s="113"/>
    </row>
    <row r="151" spans="1:14" ht="82.35" customHeight="1" x14ac:dyDescent="0.15">
      <c r="A151" s="1"/>
      <c r="B151" s="105"/>
      <c r="C151" s="116"/>
      <c r="D151" s="115"/>
      <c r="E151" s="73" t="s">
        <v>234</v>
      </c>
      <c r="F151" s="113" t="s">
        <v>457</v>
      </c>
      <c r="G151" s="113"/>
      <c r="H151" s="113"/>
      <c r="I151" s="492"/>
      <c r="J151" s="113"/>
      <c r="K151" s="113"/>
      <c r="L151" s="113"/>
      <c r="M151" s="113"/>
    </row>
    <row r="152" spans="1:14" ht="134.44999999999999" customHeight="1" x14ac:dyDescent="0.15">
      <c r="A152" s="1"/>
      <c r="B152" s="105"/>
      <c r="C152" s="114" t="s">
        <v>38</v>
      </c>
      <c r="D152" s="115" t="s">
        <v>38</v>
      </c>
      <c r="E152" s="73" t="s">
        <v>235</v>
      </c>
      <c r="F152" s="113" t="s">
        <v>458</v>
      </c>
      <c r="G152" s="113"/>
      <c r="H152" s="113"/>
      <c r="I152" s="492"/>
      <c r="J152" s="113"/>
      <c r="K152" s="113"/>
      <c r="L152" s="113"/>
      <c r="M152" s="113"/>
    </row>
    <row r="153" spans="1:14" ht="82.35" customHeight="1" x14ac:dyDescent="0.15">
      <c r="A153" s="1"/>
      <c r="B153" s="105"/>
      <c r="C153" s="114" t="s">
        <v>437</v>
      </c>
      <c r="D153" s="115" t="s">
        <v>82</v>
      </c>
      <c r="E153" s="73" t="s">
        <v>431</v>
      </c>
      <c r="F153" s="113" t="s">
        <v>459</v>
      </c>
      <c r="G153" s="113" t="s">
        <v>451</v>
      </c>
      <c r="H153" s="113" t="s">
        <v>452</v>
      </c>
      <c r="I153" s="491"/>
      <c r="J153" s="113"/>
      <c r="K153" s="113"/>
      <c r="L153" s="113"/>
      <c r="M153" s="113"/>
    </row>
    <row r="154" spans="1:14" ht="116.45" customHeight="1" x14ac:dyDescent="0.15">
      <c r="A154" s="1"/>
      <c r="B154" s="105"/>
      <c r="C154" s="117"/>
      <c r="D154" s="115"/>
      <c r="E154" s="73" t="s">
        <v>432</v>
      </c>
      <c r="F154" s="113" t="s">
        <v>460</v>
      </c>
      <c r="G154" s="113"/>
      <c r="H154" s="113"/>
      <c r="I154" s="492"/>
      <c r="J154" s="113"/>
      <c r="K154" s="113"/>
      <c r="L154" s="113"/>
      <c r="M154" s="113"/>
      <c r="N154" s="3"/>
    </row>
    <row r="155" spans="1:14" ht="82.35" customHeight="1" x14ac:dyDescent="0.15">
      <c r="A155" s="1"/>
      <c r="B155" s="105"/>
      <c r="C155" s="117"/>
      <c r="D155" s="115"/>
      <c r="E155" s="73" t="s">
        <v>433</v>
      </c>
      <c r="F155" s="113" t="s">
        <v>461</v>
      </c>
      <c r="G155" s="113"/>
      <c r="H155" s="113"/>
      <c r="I155" s="492"/>
      <c r="J155" s="113"/>
      <c r="K155" s="113"/>
      <c r="L155" s="113"/>
      <c r="M155" s="113"/>
    </row>
    <row r="156" spans="1:14" ht="82.35" customHeight="1" x14ac:dyDescent="0.15">
      <c r="A156" s="1"/>
      <c r="B156" s="105"/>
      <c r="C156" s="117"/>
      <c r="D156" s="115"/>
      <c r="E156" s="73" t="s">
        <v>448</v>
      </c>
      <c r="F156" s="113" t="s">
        <v>462</v>
      </c>
      <c r="G156" s="113"/>
      <c r="H156" s="113"/>
      <c r="I156" s="113"/>
      <c r="J156" s="113"/>
      <c r="K156" s="113"/>
      <c r="L156" s="113"/>
      <c r="M156" s="113"/>
    </row>
    <row r="157" spans="1:14" ht="82.35" customHeight="1" x14ac:dyDescent="0.15">
      <c r="A157" s="1"/>
      <c r="B157" s="105"/>
      <c r="C157" s="117"/>
      <c r="D157" s="115"/>
      <c r="E157" s="73" t="s">
        <v>449</v>
      </c>
      <c r="F157" s="113" t="s">
        <v>463</v>
      </c>
      <c r="G157" s="113"/>
      <c r="H157" s="113"/>
      <c r="I157" s="113"/>
      <c r="J157" s="113"/>
      <c r="K157" s="113"/>
      <c r="L157" s="113"/>
      <c r="M157" s="113"/>
    </row>
    <row r="158" spans="1:14" ht="57" customHeight="1" x14ac:dyDescent="0.15">
      <c r="A158" s="1"/>
      <c r="B158" s="1"/>
      <c r="C158" s="112"/>
      <c r="D158" s="7"/>
      <c r="E158" s="15"/>
      <c r="F158" s="15"/>
      <c r="L158" s="1"/>
      <c r="N158" s="3"/>
    </row>
  </sheetData>
  <mergeCells count="2">
    <mergeCell ref="A96:F96"/>
    <mergeCell ref="C146:E146"/>
  </mergeCells>
  <phoneticPr fontId="52"/>
  <pageMargins left="0.7" right="0.7" top="0.75" bottom="0.75" header="0.3" footer="0.3"/>
  <pageSetup paperSize="9" scale="2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B0C3D-45D7-4E60-AFE4-1BA60423CBAB}">
  <sheetPr codeName="Sheet3">
    <tabColor rgb="FF00B050"/>
    <pageSetUpPr fitToPage="1"/>
  </sheetPr>
  <dimension ref="B1:DM11"/>
  <sheetViews>
    <sheetView showGridLines="0" view="pageBreakPreview" zoomScale="80" zoomScaleNormal="85" zoomScaleSheetLayoutView="80" workbookViewId="0">
      <pane xSplit="6" ySplit="6" topLeftCell="AB7" activePane="bottomRight" state="frozen"/>
      <selection sqref="A1:I1"/>
      <selection pane="topRight" sqref="A1:I1"/>
      <selection pane="bottomLeft" sqref="A1:I1"/>
      <selection pane="bottomRight" activeCell="AL7" sqref="AL7"/>
    </sheetView>
  </sheetViews>
  <sheetFormatPr defaultColWidth="9.5703125" defaultRowHeight="13.5" x14ac:dyDescent="0.15"/>
  <cols>
    <col min="1" max="1" width="9.5703125" style="135"/>
    <col min="2" max="2" width="19.140625" style="132" customWidth="1"/>
    <col min="3" max="3" width="14.7109375" style="132" bestFit="1" customWidth="1"/>
    <col min="4" max="4" width="14.140625" style="155" customWidth="1"/>
    <col min="5" max="6" width="15.7109375" style="155" customWidth="1"/>
    <col min="7" max="7" width="64.7109375" style="133" customWidth="1"/>
    <col min="8" max="27" width="14.42578125" style="134" customWidth="1"/>
    <col min="28" max="28" width="16.7109375" style="134" customWidth="1"/>
    <col min="29" max="29" width="8.7109375" style="134" customWidth="1"/>
    <col min="30" max="30" width="14.42578125" style="134" customWidth="1"/>
    <col min="31" max="31" width="15.5703125" style="134" customWidth="1"/>
    <col min="32" max="32" width="8.7109375" style="134" customWidth="1"/>
    <col min="33" max="33" width="14.42578125" style="134" customWidth="1"/>
    <col min="34" max="34" width="15.5703125" style="134" customWidth="1"/>
    <col min="35" max="35" width="8.7109375" style="134" customWidth="1"/>
    <col min="36" max="36" width="14.42578125" style="134" customWidth="1"/>
    <col min="37" max="16384" width="9.5703125" style="135"/>
  </cols>
  <sheetData>
    <row r="1" spans="2:117" ht="48" customHeight="1" x14ac:dyDescent="0.15">
      <c r="B1" s="562" t="s">
        <v>255</v>
      </c>
      <c r="C1" s="563"/>
      <c r="D1" s="563"/>
      <c r="E1" s="563"/>
      <c r="F1" s="563"/>
      <c r="G1" s="563"/>
      <c r="H1" s="563"/>
      <c r="I1" s="563"/>
      <c r="J1" s="563"/>
      <c r="K1" s="563"/>
      <c r="L1" s="563"/>
      <c r="M1" s="563"/>
      <c r="N1" s="563"/>
      <c r="O1" s="563"/>
      <c r="P1" s="563"/>
      <c r="Q1" s="132"/>
      <c r="R1" s="132"/>
      <c r="S1" s="132"/>
      <c r="T1" s="132"/>
      <c r="U1" s="132"/>
      <c r="V1" s="132"/>
      <c r="W1" s="132"/>
      <c r="X1" s="133"/>
      <c r="Y1" s="133"/>
      <c r="Z1" s="133"/>
      <c r="AA1" s="133"/>
      <c r="AK1" s="134"/>
      <c r="AL1" s="134"/>
      <c r="AM1" s="134"/>
      <c r="AX1" s="133"/>
      <c r="AY1" s="133"/>
      <c r="AZ1" s="133"/>
      <c r="BA1" s="133"/>
      <c r="BG1" s="132"/>
      <c r="BH1" s="132"/>
      <c r="BI1" s="132"/>
      <c r="BJ1" s="134"/>
      <c r="BK1" s="134"/>
      <c r="BL1" s="134"/>
      <c r="BM1" s="134"/>
      <c r="BN1" s="134"/>
      <c r="BO1" s="132"/>
      <c r="BP1" s="133"/>
      <c r="BQ1" s="136"/>
      <c r="BR1" s="136"/>
      <c r="BS1" s="137"/>
      <c r="BT1" s="134"/>
      <c r="BY1" s="134"/>
      <c r="BZ1" s="134"/>
      <c r="CA1" s="134"/>
      <c r="CB1" s="134"/>
      <c r="CC1" s="134"/>
      <c r="CD1" s="134"/>
      <c r="CE1" s="134"/>
      <c r="CF1" s="134"/>
      <c r="CG1" s="134"/>
      <c r="CH1" s="134"/>
      <c r="CI1" s="134"/>
      <c r="CJ1" s="134"/>
      <c r="CK1" s="134"/>
      <c r="CL1" s="134"/>
      <c r="CM1" s="134"/>
      <c r="CN1" s="134"/>
      <c r="CO1" s="134"/>
      <c r="CP1" s="134"/>
      <c r="CQ1" s="134"/>
      <c r="CR1" s="134"/>
      <c r="CS1" s="134"/>
      <c r="CT1" s="134"/>
      <c r="CU1" s="134"/>
      <c r="CV1" s="134"/>
      <c r="CW1" s="134"/>
      <c r="CX1" s="134"/>
      <c r="CY1" s="134"/>
      <c r="CZ1" s="134"/>
      <c r="DA1" s="134"/>
      <c r="DB1" s="134"/>
      <c r="DC1" s="134"/>
      <c r="DD1" s="134"/>
      <c r="DE1" s="134"/>
      <c r="DF1" s="134"/>
      <c r="DG1" s="134"/>
      <c r="DH1" s="134"/>
      <c r="DI1" s="134"/>
      <c r="DJ1" s="134"/>
      <c r="DK1" s="134"/>
      <c r="DL1" s="134"/>
      <c r="DM1" s="134"/>
    </row>
    <row r="2" spans="2:117" ht="107.1" customHeight="1" x14ac:dyDescent="0.15">
      <c r="B2" s="565"/>
      <c r="C2" s="566"/>
      <c r="D2" s="566"/>
      <c r="E2" s="566"/>
      <c r="F2" s="566"/>
      <c r="G2" s="331" t="s">
        <v>381</v>
      </c>
      <c r="H2" s="553" t="s">
        <v>339</v>
      </c>
      <c r="I2" s="554"/>
      <c r="J2" s="554"/>
      <c r="K2" s="554"/>
      <c r="L2" s="554"/>
      <c r="M2" s="554"/>
      <c r="N2" s="554"/>
      <c r="O2" s="554"/>
      <c r="P2" s="554"/>
      <c r="Q2" s="554"/>
      <c r="R2" s="554"/>
      <c r="S2" s="554"/>
      <c r="T2" s="554"/>
      <c r="U2" s="554"/>
      <c r="V2" s="554"/>
      <c r="W2" s="554"/>
      <c r="X2" s="554"/>
      <c r="Y2" s="554"/>
      <c r="Z2" s="554"/>
      <c r="AA2" s="555"/>
      <c r="AB2" s="556" t="s">
        <v>300</v>
      </c>
      <c r="AC2" s="557"/>
      <c r="AD2" s="557"/>
      <c r="AE2" s="557"/>
      <c r="AF2" s="557"/>
      <c r="AG2" s="557"/>
      <c r="AH2" s="557"/>
      <c r="AI2" s="557"/>
      <c r="AJ2" s="558"/>
    </row>
    <row r="3" spans="2:117" s="132" customFormat="1" ht="24.75" customHeight="1" thickBot="1" x14ac:dyDescent="0.2">
      <c r="B3" s="567" t="s">
        <v>171</v>
      </c>
      <c r="C3" s="570" t="s">
        <v>414</v>
      </c>
      <c r="D3" s="573" t="s">
        <v>216</v>
      </c>
      <c r="E3" s="576" t="s">
        <v>119</v>
      </c>
      <c r="F3" s="573" t="s">
        <v>241</v>
      </c>
      <c r="G3" s="550" t="s">
        <v>398</v>
      </c>
      <c r="H3" s="547" t="s">
        <v>314</v>
      </c>
      <c r="I3" s="548"/>
      <c r="J3" s="548"/>
      <c r="K3" s="548"/>
      <c r="L3" s="548"/>
      <c r="M3" s="548"/>
      <c r="N3" s="548"/>
      <c r="O3" s="548"/>
      <c r="P3" s="548"/>
      <c r="Q3" s="548"/>
      <c r="R3" s="548"/>
      <c r="S3" s="548"/>
      <c r="T3" s="548"/>
      <c r="U3" s="548"/>
      <c r="V3" s="548"/>
      <c r="W3" s="548"/>
      <c r="X3" s="548"/>
      <c r="Y3" s="548"/>
      <c r="Z3" s="548"/>
      <c r="AA3" s="549"/>
      <c r="AB3" s="547" t="s">
        <v>196</v>
      </c>
      <c r="AC3" s="548"/>
      <c r="AD3" s="548"/>
      <c r="AE3" s="548"/>
      <c r="AF3" s="548"/>
      <c r="AG3" s="548"/>
      <c r="AH3" s="548"/>
      <c r="AI3" s="548"/>
      <c r="AJ3" s="549"/>
    </row>
    <row r="4" spans="2:117" s="132" customFormat="1" ht="21.6" customHeight="1" x14ac:dyDescent="0.15">
      <c r="B4" s="568"/>
      <c r="C4" s="571"/>
      <c r="D4" s="574"/>
      <c r="E4" s="574"/>
      <c r="F4" s="574"/>
      <c r="G4" s="551"/>
      <c r="H4" s="559" t="s">
        <v>112</v>
      </c>
      <c r="I4" s="560"/>
      <c r="J4" s="560"/>
      <c r="K4" s="561"/>
      <c r="L4" s="559" t="s">
        <v>113</v>
      </c>
      <c r="M4" s="560"/>
      <c r="N4" s="560"/>
      <c r="O4" s="561"/>
      <c r="P4" s="559" t="s">
        <v>114</v>
      </c>
      <c r="Q4" s="560"/>
      <c r="R4" s="560"/>
      <c r="S4" s="561"/>
      <c r="T4" s="559" t="s">
        <v>115</v>
      </c>
      <c r="U4" s="560"/>
      <c r="V4" s="560"/>
      <c r="W4" s="561"/>
      <c r="X4" s="559" t="s">
        <v>116</v>
      </c>
      <c r="Y4" s="560"/>
      <c r="Z4" s="560"/>
      <c r="AA4" s="561"/>
      <c r="AB4" s="559" t="s">
        <v>112</v>
      </c>
      <c r="AC4" s="560"/>
      <c r="AD4" s="561"/>
      <c r="AE4" s="559" t="s">
        <v>113</v>
      </c>
      <c r="AF4" s="560"/>
      <c r="AG4" s="561"/>
      <c r="AH4" s="559" t="s">
        <v>114</v>
      </c>
      <c r="AI4" s="560"/>
      <c r="AJ4" s="561"/>
    </row>
    <row r="5" spans="2:117" s="132" customFormat="1" ht="32.1" customHeight="1" x14ac:dyDescent="0.15">
      <c r="B5" s="569"/>
      <c r="C5" s="572"/>
      <c r="D5" s="575"/>
      <c r="E5" s="575"/>
      <c r="F5" s="575"/>
      <c r="G5" s="552"/>
      <c r="H5" s="334" t="s">
        <v>194</v>
      </c>
      <c r="I5" s="139" t="s">
        <v>249</v>
      </c>
      <c r="J5" s="335" t="s">
        <v>392</v>
      </c>
      <c r="K5" s="336" t="s">
        <v>393</v>
      </c>
      <c r="L5" s="334" t="s">
        <v>194</v>
      </c>
      <c r="M5" s="139" t="s">
        <v>249</v>
      </c>
      <c r="N5" s="335" t="s">
        <v>392</v>
      </c>
      <c r="O5" s="336" t="s">
        <v>393</v>
      </c>
      <c r="P5" s="334" t="s">
        <v>194</v>
      </c>
      <c r="Q5" s="139" t="s">
        <v>249</v>
      </c>
      <c r="R5" s="335" t="s">
        <v>392</v>
      </c>
      <c r="S5" s="336" t="s">
        <v>393</v>
      </c>
      <c r="T5" s="334" t="s">
        <v>194</v>
      </c>
      <c r="U5" s="139" t="s">
        <v>249</v>
      </c>
      <c r="V5" s="335" t="s">
        <v>392</v>
      </c>
      <c r="W5" s="336" t="s">
        <v>393</v>
      </c>
      <c r="X5" s="334" t="s">
        <v>194</v>
      </c>
      <c r="Y5" s="139" t="s">
        <v>249</v>
      </c>
      <c r="Z5" s="335" t="s">
        <v>392</v>
      </c>
      <c r="AA5" s="336" t="s">
        <v>393</v>
      </c>
      <c r="AB5" s="138" t="s">
        <v>194</v>
      </c>
      <c r="AC5" s="140" t="s">
        <v>193</v>
      </c>
      <c r="AD5" s="337" t="s">
        <v>394</v>
      </c>
      <c r="AE5" s="138" t="s">
        <v>194</v>
      </c>
      <c r="AF5" s="140" t="s">
        <v>193</v>
      </c>
      <c r="AG5" s="337" t="s">
        <v>394</v>
      </c>
      <c r="AH5" s="138" t="s">
        <v>194</v>
      </c>
      <c r="AI5" s="140" t="s">
        <v>193</v>
      </c>
      <c r="AJ5" s="337" t="s">
        <v>395</v>
      </c>
    </row>
    <row r="6" spans="2:117" s="132" customFormat="1" x14ac:dyDescent="0.15">
      <c r="B6" s="141" t="s">
        <v>123</v>
      </c>
      <c r="C6" s="142">
        <f>COLUMN(C5)-COLUMN($B5)+1</f>
        <v>2</v>
      </c>
      <c r="D6" s="142">
        <f>COLUMN(D5)-COLUMN($B5)+1</f>
        <v>3</v>
      </c>
      <c r="E6" s="142">
        <f>COLUMN(E5)-COLUMN($B5)+1</f>
        <v>4</v>
      </c>
      <c r="F6" s="142">
        <f t="shared" ref="F6:AJ6" si="0">COLUMN(F5)-COLUMN($B5)+1</f>
        <v>5</v>
      </c>
      <c r="G6" s="143">
        <f t="shared" si="0"/>
        <v>6</v>
      </c>
      <c r="H6" s="144">
        <f t="shared" si="0"/>
        <v>7</v>
      </c>
      <c r="I6" s="142">
        <f t="shared" si="0"/>
        <v>8</v>
      </c>
      <c r="J6" s="142">
        <f t="shared" si="0"/>
        <v>9</v>
      </c>
      <c r="K6" s="145">
        <f t="shared" si="0"/>
        <v>10</v>
      </c>
      <c r="L6" s="144">
        <f t="shared" si="0"/>
        <v>11</v>
      </c>
      <c r="M6" s="142">
        <f t="shared" si="0"/>
        <v>12</v>
      </c>
      <c r="N6" s="142">
        <f t="shared" si="0"/>
        <v>13</v>
      </c>
      <c r="O6" s="145">
        <f t="shared" si="0"/>
        <v>14</v>
      </c>
      <c r="P6" s="144">
        <f>COLUMN(P5)-COLUMN($B5)+1</f>
        <v>15</v>
      </c>
      <c r="Q6" s="142">
        <f>COLUMN(Q5)-COLUMN($B5)+1</f>
        <v>16</v>
      </c>
      <c r="R6" s="142">
        <f t="shared" si="0"/>
        <v>17</v>
      </c>
      <c r="S6" s="145">
        <f t="shared" si="0"/>
        <v>18</v>
      </c>
      <c r="T6" s="144">
        <f t="shared" si="0"/>
        <v>19</v>
      </c>
      <c r="U6" s="142">
        <f>COLUMN(U5)-COLUMN($B5)+1</f>
        <v>20</v>
      </c>
      <c r="V6" s="142">
        <f t="shared" si="0"/>
        <v>21</v>
      </c>
      <c r="W6" s="145">
        <f t="shared" si="0"/>
        <v>22</v>
      </c>
      <c r="X6" s="144">
        <f t="shared" si="0"/>
        <v>23</v>
      </c>
      <c r="Y6" s="142">
        <f t="shared" si="0"/>
        <v>24</v>
      </c>
      <c r="Z6" s="142">
        <f t="shared" si="0"/>
        <v>25</v>
      </c>
      <c r="AA6" s="145">
        <f t="shared" si="0"/>
        <v>26</v>
      </c>
      <c r="AB6" s="144">
        <f t="shared" si="0"/>
        <v>27</v>
      </c>
      <c r="AC6" s="142">
        <f t="shared" si="0"/>
        <v>28</v>
      </c>
      <c r="AD6" s="145">
        <f t="shared" si="0"/>
        <v>29</v>
      </c>
      <c r="AE6" s="144">
        <f t="shared" si="0"/>
        <v>30</v>
      </c>
      <c r="AF6" s="142">
        <f t="shared" si="0"/>
        <v>31</v>
      </c>
      <c r="AG6" s="145">
        <f t="shared" si="0"/>
        <v>32</v>
      </c>
      <c r="AH6" s="144">
        <f t="shared" si="0"/>
        <v>33</v>
      </c>
      <c r="AI6" s="142">
        <f t="shared" si="0"/>
        <v>34</v>
      </c>
      <c r="AJ6" s="145">
        <f t="shared" si="0"/>
        <v>35</v>
      </c>
    </row>
    <row r="7" spans="2:117" ht="173.1" customHeight="1" thickBot="1" x14ac:dyDescent="0.2">
      <c r="B7" s="130">
        <v>402141</v>
      </c>
      <c r="C7" s="528" t="s">
        <v>501</v>
      </c>
      <c r="D7" s="528" t="s">
        <v>499</v>
      </c>
      <c r="E7" s="528" t="s">
        <v>500</v>
      </c>
      <c r="F7" s="125" t="str">
        <f>D7&amp;E7</f>
        <v>福岡県豊前市</v>
      </c>
      <c r="G7" s="529" t="s">
        <v>504</v>
      </c>
      <c r="H7" s="530" t="s">
        <v>520</v>
      </c>
      <c r="I7" s="120" t="s">
        <v>521</v>
      </c>
      <c r="J7" s="531" t="s">
        <v>522</v>
      </c>
      <c r="K7" s="532" t="s">
        <v>523</v>
      </c>
      <c r="L7" s="483"/>
      <c r="M7" s="120"/>
      <c r="N7" s="485"/>
      <c r="O7" s="486"/>
      <c r="P7" s="483"/>
      <c r="Q7" s="120"/>
      <c r="R7" s="485"/>
      <c r="S7" s="486"/>
      <c r="T7" s="157"/>
      <c r="U7" s="120"/>
      <c r="V7" s="517"/>
      <c r="W7" s="158"/>
      <c r="X7" s="157"/>
      <c r="Y7" s="120"/>
      <c r="Z7" s="517"/>
      <c r="AA7" s="156"/>
      <c r="AB7" s="127" t="s">
        <v>25</v>
      </c>
      <c r="AC7" s="128"/>
      <c r="AD7" s="532" t="s">
        <v>503</v>
      </c>
      <c r="AE7" s="159" t="s">
        <v>26</v>
      </c>
      <c r="AF7" s="129" t="s">
        <v>195</v>
      </c>
      <c r="AG7" s="532" t="s">
        <v>505</v>
      </c>
      <c r="AH7" s="127" t="s">
        <v>28</v>
      </c>
      <c r="AI7" s="128"/>
      <c r="AJ7" s="532" t="s">
        <v>524</v>
      </c>
    </row>
    <row r="8" spans="2:117" ht="201.75" customHeight="1" x14ac:dyDescent="0.15">
      <c r="B8" s="406" t="s">
        <v>329</v>
      </c>
      <c r="C8" s="513" t="s">
        <v>487</v>
      </c>
      <c r="D8" s="395"/>
      <c r="E8" s="395"/>
      <c r="F8" s="396"/>
      <c r="G8" s="251" t="s">
        <v>399</v>
      </c>
      <c r="H8" s="354" t="s">
        <v>406</v>
      </c>
      <c r="I8" s="360" t="s">
        <v>27</v>
      </c>
      <c r="J8" s="361" t="s">
        <v>220</v>
      </c>
      <c r="K8" s="514" t="s">
        <v>488</v>
      </c>
      <c r="L8" s="380"/>
      <c r="M8" s="381"/>
      <c r="N8" s="381"/>
      <c r="O8" s="381"/>
      <c r="P8" s="381"/>
      <c r="Q8" s="381"/>
      <c r="R8" s="381"/>
      <c r="S8" s="381"/>
      <c r="T8" s="381"/>
      <c r="U8" s="381"/>
      <c r="V8" s="381"/>
      <c r="W8" s="381"/>
      <c r="X8" s="381"/>
      <c r="Y8" s="381"/>
      <c r="Z8" s="381"/>
      <c r="AA8" s="383"/>
      <c r="AB8" s="362"/>
      <c r="AC8" s="362"/>
      <c r="AD8" s="514" t="s">
        <v>489</v>
      </c>
      <c r="AE8" s="362"/>
      <c r="AF8" s="362"/>
      <c r="AG8" s="381"/>
      <c r="AH8" s="386"/>
      <c r="AI8" s="386"/>
      <c r="AJ8" s="397"/>
    </row>
    <row r="9" spans="2:117" ht="21" x14ac:dyDescent="0.15">
      <c r="B9" s="147"/>
      <c r="C9" s="147"/>
      <c r="D9" s="148"/>
      <c r="E9" s="148"/>
      <c r="F9" s="148"/>
      <c r="G9" s="149"/>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row>
    <row r="10" spans="2:117" s="150" customFormat="1" ht="56.1" customHeight="1" x14ac:dyDescent="0.15">
      <c r="B10" s="564"/>
      <c r="C10" s="564"/>
      <c r="D10" s="564"/>
      <c r="E10" s="564"/>
      <c r="F10" s="564"/>
      <c r="G10" s="149"/>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row>
    <row r="11" spans="2:117" s="150" customFormat="1" x14ac:dyDescent="0.15">
      <c r="B11" s="151"/>
      <c r="C11" s="151"/>
      <c r="D11" s="152"/>
      <c r="E11" s="152"/>
      <c r="F11" s="152"/>
      <c r="G11" s="153"/>
      <c r="H11" s="154"/>
      <c r="I11" s="154"/>
      <c r="J11" s="154"/>
      <c r="K11" s="154"/>
      <c r="L11" s="154"/>
      <c r="M11" s="154"/>
      <c r="N11" s="154"/>
      <c r="O11" s="154"/>
      <c r="P11" s="154"/>
      <c r="Q11" s="154"/>
      <c r="R11" s="154"/>
      <c r="S11" s="154"/>
      <c r="T11" s="154"/>
      <c r="U11" s="154"/>
      <c r="V11" s="154"/>
      <c r="W11" s="154"/>
      <c r="X11" s="154"/>
      <c r="Y11" s="154"/>
      <c r="Z11" s="154"/>
      <c r="AA11" s="154"/>
      <c r="AB11" s="154"/>
      <c r="AC11" s="154"/>
      <c r="AD11" s="154"/>
      <c r="AE11" s="154"/>
      <c r="AF11" s="154"/>
      <c r="AG11" s="154"/>
      <c r="AH11" s="154"/>
      <c r="AI11" s="154"/>
      <c r="AJ11" s="154"/>
    </row>
  </sheetData>
  <sheetProtection sheet="1" formatCells="0" formatColumns="0" formatRows="0" autoFilter="0"/>
  <autoFilter ref="B6:DM6" xr:uid="{8E5B0C3D-45D7-4E60-AFE4-1BA60423CBAB}"/>
  <mergeCells count="21">
    <mergeCell ref="B1:P1"/>
    <mergeCell ref="B10:F10"/>
    <mergeCell ref="B2:F2"/>
    <mergeCell ref="H4:K4"/>
    <mergeCell ref="L4:O4"/>
    <mergeCell ref="P4:S4"/>
    <mergeCell ref="H3:AA3"/>
    <mergeCell ref="B3:B5"/>
    <mergeCell ref="C3:C5"/>
    <mergeCell ref="D3:D5"/>
    <mergeCell ref="E3:E5"/>
    <mergeCell ref="F3:F5"/>
    <mergeCell ref="AB3:AJ3"/>
    <mergeCell ref="G3:G5"/>
    <mergeCell ref="H2:AA2"/>
    <mergeCell ref="AB2:AJ2"/>
    <mergeCell ref="T4:W4"/>
    <mergeCell ref="X4:AA4"/>
    <mergeCell ref="AB4:AD4"/>
    <mergeCell ref="AE4:AG4"/>
    <mergeCell ref="AH4:AJ4"/>
  </mergeCells>
  <phoneticPr fontId="52"/>
  <conditionalFormatting sqref="E7">
    <cfRule type="expression" dxfId="10" priority="1">
      <formula>$C7="（都道府県分）"</formula>
    </cfRule>
  </conditionalFormatting>
  <dataValidations count="4">
    <dataValidation type="whole" allowBlank="1" showInputMessage="1" showErrorMessage="1" sqref="B7" xr:uid="{EACD37E2-7AA4-4506-BAF2-44A2747D41F2}">
      <formula1>1</formula1>
      <formula2>999999</formula2>
    </dataValidation>
    <dataValidation type="textLength" allowBlank="1" showInputMessage="1" showErrorMessage="1" errorTitle="文字数超過エラー" error="文字数超過エラー" sqref="Z7:AJ7 H7:H8 R7:T7 J7:L8 V7:X7 AG8 AD8 M8:AA8 AJ8 G7 N7:P7" xr:uid="{A7A3B0C3-AF18-42DE-AB32-CA5ECF08B29F}">
      <formula1>1</formula1>
      <formula2>250</formula2>
    </dataValidation>
    <dataValidation type="list" imeMode="hiragana" allowBlank="1" showInputMessage="1" promptTitle="単位" prompt="目標値・現状値の単位を入力してください。リストに表示されない場合は、直接入力してださい。" sqref="I7:I8 Q7 U7 M7 Y7" xr:uid="{EDBF22BF-0C5E-48E5-841D-742E52CA716D}">
      <formula1>単位</formula1>
    </dataValidation>
    <dataValidation type="list" allowBlank="1" showInputMessage="1" showErrorMessage="1" sqref="D7" xr:uid="{B423B346-4C77-4267-8CB7-EF7DCDA8C692}">
      <formula1>都道府県一覧</formula1>
    </dataValidation>
  </dataValidations>
  <pageMargins left="0.23622047244094491" right="0.23622047244094491" top="0.74803149606299213" bottom="0.55118110236220474" header="0.31496062992125984" footer="0.31496062992125984"/>
  <pageSetup paperSize="9" scale="29" fitToHeight="0" pageOrder="overThenDown" orientation="landscape" horizontalDpi="1200" verticalDpi="1200" r:id="rId1"/>
  <colBreaks count="1" manualBreakCount="1">
    <brk id="7" max="7"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5744768-F123-4AFC-B47B-C442442D8D85}">
          <x14:formula1>
            <xm:f>リンク先!$A$97:$A$99</xm:f>
          </x14:formula1>
          <xm:sqref>C7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7BF2A-A5D8-4D23-9222-6072E65BA29E}">
  <sheetPr codeName="Sheet4">
    <tabColor rgb="FF00B050"/>
  </sheetPr>
  <dimension ref="B1:GK29"/>
  <sheetViews>
    <sheetView showGridLines="0" view="pageBreakPreview" zoomScale="70" zoomScaleNormal="85" zoomScaleSheetLayoutView="70" workbookViewId="0">
      <pane xSplit="8" ySplit="6" topLeftCell="I7" activePane="bottomRight" state="frozen"/>
      <selection sqref="A1:I1"/>
      <selection pane="topRight" sqref="A1:I1"/>
      <selection pane="bottomLeft" sqref="A1:I1"/>
      <selection pane="bottomRight" activeCell="H7" sqref="H7"/>
    </sheetView>
  </sheetViews>
  <sheetFormatPr defaultColWidth="9.5703125" defaultRowHeight="13.5" x14ac:dyDescent="0.15"/>
  <cols>
    <col min="1" max="1" width="9.5703125" style="135"/>
    <col min="2" max="2" width="10.7109375" style="132" customWidth="1"/>
    <col min="3" max="4" width="14.7109375" style="132" hidden="1" customWidth="1"/>
    <col min="5" max="5" width="14.140625" style="155" hidden="1" customWidth="1"/>
    <col min="6" max="7" width="15.7109375" style="155" hidden="1" customWidth="1"/>
    <col min="8" max="8" width="28.7109375" style="155" customWidth="1"/>
    <col min="9" max="9" width="12.5703125" style="132" customWidth="1"/>
    <col min="10" max="12" width="20.42578125" style="132" customWidth="1"/>
    <col min="13" max="13" width="20.5703125" style="132" customWidth="1"/>
    <col min="14" max="14" width="20.42578125" style="132" customWidth="1"/>
    <col min="15" max="18" width="27.85546875" style="132" customWidth="1"/>
    <col min="19" max="51" width="14.28515625" style="133" customWidth="1"/>
    <col min="52" max="54" width="18" style="133" customWidth="1"/>
    <col min="55" max="55" width="15.85546875" style="132" customWidth="1"/>
    <col min="56" max="56" width="17.140625" style="132" customWidth="1"/>
    <col min="57" max="57" width="14.140625" style="132" customWidth="1"/>
    <col min="58" max="58" width="15.140625" style="132" customWidth="1"/>
    <col min="59" max="59" width="12.42578125" style="132" customWidth="1"/>
    <col min="60" max="60" width="17.140625" style="132" customWidth="1"/>
    <col min="61" max="61" width="64.7109375" style="133" hidden="1" customWidth="1"/>
    <col min="62" max="62" width="64.7109375" style="133" customWidth="1"/>
    <col min="63" max="63" width="16.85546875" style="134" customWidth="1"/>
    <col min="64" max="64" width="70.7109375" style="134" customWidth="1"/>
    <col min="65" max="65" width="16.85546875" style="134" customWidth="1"/>
    <col min="66" max="66" width="70.7109375" style="134" customWidth="1"/>
    <col min="67" max="67" width="16.85546875" style="134" customWidth="1"/>
    <col min="68" max="68" width="70.7109375" style="134" customWidth="1"/>
    <col min="69" max="69" width="16.85546875" style="134" hidden="1" customWidth="1"/>
    <col min="70" max="70" width="70.7109375" style="134" hidden="1" customWidth="1"/>
    <col min="71" max="71" width="16.85546875" style="134" hidden="1" customWidth="1"/>
    <col min="72" max="72" width="70.7109375" style="134" hidden="1" customWidth="1"/>
    <col min="73" max="73" width="16.85546875" style="134" hidden="1" customWidth="1"/>
    <col min="74" max="74" width="70.7109375" style="134" hidden="1" customWidth="1"/>
    <col min="75" max="75" width="16.85546875" style="134" hidden="1" customWidth="1"/>
    <col min="76" max="76" width="70.7109375" style="134" hidden="1" customWidth="1"/>
    <col min="77" max="77" width="16.85546875" style="134" hidden="1" customWidth="1"/>
    <col min="78" max="78" width="70.7109375" style="134" hidden="1" customWidth="1"/>
    <col min="79" max="79" width="16.85546875" style="134" hidden="1" customWidth="1"/>
    <col min="80" max="80" width="70.7109375" style="134" hidden="1" customWidth="1"/>
    <col min="81" max="81" width="16.7109375" style="134" hidden="1" customWidth="1"/>
    <col min="82" max="82" width="70.85546875" style="134" hidden="1" customWidth="1"/>
    <col min="83" max="83" width="64.7109375" style="133" customWidth="1"/>
    <col min="84" max="103" width="14.42578125" style="134" hidden="1" customWidth="1"/>
    <col min="104" max="104" width="18.140625" style="134" hidden="1" customWidth="1"/>
    <col min="105" max="105" width="8.7109375" style="134" hidden="1" customWidth="1"/>
    <col min="106" max="106" width="14.42578125" style="134" hidden="1" customWidth="1"/>
    <col min="107" max="107" width="15.5703125" style="134" hidden="1" customWidth="1"/>
    <col min="108" max="108" width="8.7109375" style="134" hidden="1" customWidth="1"/>
    <col min="109" max="109" width="14.42578125" style="134" hidden="1" customWidth="1"/>
    <col min="110" max="110" width="15.5703125" style="134" hidden="1" customWidth="1"/>
    <col min="111" max="111" width="8.7109375" style="134" hidden="1" customWidth="1"/>
    <col min="112" max="112" width="14.42578125" style="134" hidden="1" customWidth="1"/>
    <col min="113" max="132" width="16.42578125" style="134" customWidth="1"/>
    <col min="133" max="164" width="16.28515625" style="134" customWidth="1"/>
    <col min="165" max="165" width="17.85546875" style="134" customWidth="1"/>
    <col min="166" max="167" width="16.28515625" style="134" customWidth="1"/>
    <col min="168" max="168" width="32.28515625" style="134" customWidth="1"/>
    <col min="169" max="169" width="23.42578125" style="134" customWidth="1"/>
    <col min="170" max="170" width="11.28515625" style="134" customWidth="1"/>
    <col min="171" max="171" width="23.42578125" style="134" customWidth="1"/>
    <col min="172" max="172" width="11.28515625" style="134" customWidth="1"/>
    <col min="173" max="173" width="23.42578125" style="134" customWidth="1"/>
    <col min="174" max="174" width="11.28515625" style="134" customWidth="1"/>
    <col min="175" max="175" width="23.42578125" style="134" customWidth="1"/>
    <col min="176" max="176" width="11.28515625" style="134" customWidth="1"/>
    <col min="177" max="177" width="23.42578125" style="134" customWidth="1"/>
    <col min="178" max="178" width="11.28515625" style="134" customWidth="1"/>
    <col min="179" max="179" width="23.42578125" style="134" customWidth="1"/>
    <col min="180" max="180" width="11.28515625" style="134" customWidth="1"/>
    <col min="181" max="181" width="32.28515625" style="134" bestFit="1" customWidth="1"/>
    <col min="182" max="182" width="23.42578125" style="134" customWidth="1"/>
    <col min="183" max="184" width="11.28515625" style="134" customWidth="1"/>
    <col min="185" max="185" width="23.42578125" style="134" customWidth="1"/>
    <col min="186" max="187" width="11.28515625" style="134" customWidth="1"/>
    <col min="188" max="188" width="23.42578125" style="134" customWidth="1"/>
    <col min="189" max="190" width="11.28515625" style="134" customWidth="1"/>
    <col min="191" max="191" width="11.28515625" style="422" customWidth="1"/>
    <col min="192" max="192" width="9.5703125" style="135"/>
    <col min="193" max="193" width="22.140625" style="135" customWidth="1"/>
    <col min="194" max="16384" width="9.5703125" style="135"/>
  </cols>
  <sheetData>
    <row r="1" spans="2:193" ht="48" customHeight="1" thickBot="1" x14ac:dyDescent="0.2">
      <c r="B1" s="669" t="s">
        <v>380</v>
      </c>
      <c r="C1" s="670"/>
      <c r="D1" s="670"/>
      <c r="E1" s="670"/>
      <c r="F1" s="670"/>
      <c r="G1" s="670"/>
      <c r="H1" s="670"/>
      <c r="I1" s="202"/>
      <c r="J1" s="202"/>
      <c r="K1" s="202"/>
      <c r="L1" s="202"/>
      <c r="M1" s="202"/>
      <c r="N1" s="202"/>
      <c r="O1" s="202"/>
      <c r="P1" s="202"/>
      <c r="Q1" s="203"/>
    </row>
    <row r="2" spans="2:193" ht="107.1" customHeight="1" thickTop="1" thickBot="1" x14ac:dyDescent="0.2">
      <c r="B2" s="204"/>
      <c r="C2" s="205"/>
      <c r="D2" s="205"/>
      <c r="E2" s="205"/>
      <c r="F2" s="205"/>
      <c r="G2" s="205"/>
      <c r="H2" s="205"/>
      <c r="I2" s="677" t="s">
        <v>438</v>
      </c>
      <c r="J2" s="678"/>
      <c r="K2" s="678"/>
      <c r="L2" s="678"/>
      <c r="M2" s="678"/>
      <c r="N2" s="678"/>
      <c r="O2" s="678"/>
      <c r="P2" s="678"/>
      <c r="Q2" s="679"/>
      <c r="R2" s="351"/>
      <c r="S2" s="628" t="s">
        <v>405</v>
      </c>
      <c r="T2" s="629"/>
      <c r="U2" s="629"/>
      <c r="V2" s="629"/>
      <c r="W2" s="629"/>
      <c r="X2" s="629"/>
      <c r="Y2" s="629"/>
      <c r="Z2" s="629"/>
      <c r="AA2" s="629"/>
      <c r="AB2" s="629"/>
      <c r="AC2" s="629"/>
      <c r="AD2" s="629"/>
      <c r="AE2" s="629"/>
      <c r="AF2" s="629"/>
      <c r="AG2" s="629"/>
      <c r="AH2" s="629"/>
      <c r="AI2" s="629"/>
      <c r="AJ2" s="629"/>
      <c r="AK2" s="629"/>
      <c r="AL2" s="629"/>
      <c r="AM2" s="629"/>
      <c r="AN2" s="629"/>
      <c r="AO2" s="629"/>
      <c r="AP2" s="629"/>
      <c r="AQ2" s="629"/>
      <c r="AR2" s="629"/>
      <c r="AS2" s="629"/>
      <c r="AT2" s="629"/>
      <c r="AU2" s="629"/>
      <c r="AV2" s="629"/>
      <c r="AW2" s="629"/>
      <c r="AX2" s="629"/>
      <c r="AY2" s="630"/>
      <c r="AZ2" s="206"/>
      <c r="BA2" s="206"/>
      <c r="BB2" s="206"/>
      <c r="BC2" s="164"/>
      <c r="BD2" s="165"/>
      <c r="BE2" s="164"/>
      <c r="BF2" s="164"/>
      <c r="BG2" s="164"/>
      <c r="BH2" s="165"/>
      <c r="BI2" s="166"/>
      <c r="BJ2" s="166"/>
      <c r="BK2" s="627" t="s">
        <v>324</v>
      </c>
      <c r="BL2" s="627"/>
      <c r="BM2" s="627"/>
      <c r="BN2" s="627"/>
      <c r="BO2" s="627"/>
      <c r="BP2" s="627"/>
      <c r="BQ2" s="627"/>
      <c r="BR2" s="627"/>
      <c r="BS2" s="627"/>
      <c r="BT2" s="627"/>
      <c r="BU2" s="627"/>
      <c r="BV2" s="627"/>
      <c r="BW2" s="627"/>
      <c r="BX2" s="627"/>
      <c r="BY2" s="627"/>
      <c r="BZ2" s="627"/>
      <c r="CA2" s="627"/>
      <c r="CB2" s="627"/>
      <c r="CC2" s="627"/>
      <c r="CD2" s="627"/>
      <c r="CE2" s="332"/>
      <c r="CF2" s="553" t="s">
        <v>340</v>
      </c>
      <c r="CG2" s="554"/>
      <c r="CH2" s="554"/>
      <c r="CI2" s="554"/>
      <c r="CJ2" s="554"/>
      <c r="CK2" s="554"/>
      <c r="CL2" s="554"/>
      <c r="CM2" s="554"/>
      <c r="CN2" s="554"/>
      <c r="CO2" s="554"/>
      <c r="CP2" s="554"/>
      <c r="CQ2" s="554"/>
      <c r="CR2" s="554"/>
      <c r="CS2" s="554"/>
      <c r="CT2" s="554"/>
      <c r="CU2" s="554"/>
      <c r="CV2" s="554"/>
      <c r="CW2" s="554"/>
      <c r="CX2" s="554"/>
      <c r="CY2" s="555"/>
      <c r="CZ2" s="556" t="s">
        <v>300</v>
      </c>
      <c r="DA2" s="557"/>
      <c r="DB2" s="557"/>
      <c r="DC2" s="557"/>
      <c r="DD2" s="557"/>
      <c r="DE2" s="557"/>
      <c r="DF2" s="557"/>
      <c r="DG2" s="557"/>
      <c r="DH2" s="558"/>
      <c r="DI2" s="579" t="s">
        <v>341</v>
      </c>
      <c r="DJ2" s="580"/>
      <c r="DK2" s="580"/>
      <c r="DL2" s="580"/>
      <c r="DM2" s="580"/>
      <c r="DN2" s="580"/>
      <c r="DO2" s="580"/>
      <c r="DP2" s="580"/>
      <c r="DQ2" s="580"/>
      <c r="DR2" s="580"/>
      <c r="DS2" s="580"/>
      <c r="DT2" s="580"/>
      <c r="DU2" s="580"/>
      <c r="DV2" s="580"/>
      <c r="DW2" s="580"/>
      <c r="DX2" s="580"/>
      <c r="DY2" s="580"/>
      <c r="DZ2" s="580"/>
      <c r="EA2" s="580"/>
      <c r="EB2" s="581"/>
      <c r="EC2" s="579" t="s">
        <v>492</v>
      </c>
      <c r="ED2" s="580"/>
      <c r="EE2" s="580"/>
      <c r="EF2" s="580"/>
      <c r="EG2" s="580"/>
      <c r="EH2" s="580"/>
      <c r="EI2" s="580"/>
      <c r="EJ2" s="580"/>
      <c r="EK2" s="580"/>
      <c r="EL2" s="580"/>
      <c r="EM2" s="580"/>
      <c r="EN2" s="580"/>
      <c r="EO2" s="580"/>
      <c r="EP2" s="580"/>
      <c r="EQ2" s="580"/>
      <c r="ER2" s="580"/>
      <c r="ES2" s="580"/>
      <c r="ET2" s="580"/>
      <c r="EU2" s="580"/>
      <c r="EV2" s="580"/>
      <c r="EW2" s="580"/>
      <c r="EX2" s="580"/>
      <c r="EY2" s="580"/>
      <c r="EZ2" s="580"/>
      <c r="FA2" s="580"/>
      <c r="FB2" s="580"/>
      <c r="FC2" s="580"/>
      <c r="FD2" s="580"/>
      <c r="FE2" s="580"/>
      <c r="FF2" s="580"/>
      <c r="FG2" s="580"/>
      <c r="FH2" s="581"/>
      <c r="FI2" s="586" t="s">
        <v>417</v>
      </c>
      <c r="FJ2" s="587"/>
      <c r="FK2" s="588"/>
      <c r="FL2" s="673" t="s">
        <v>404</v>
      </c>
      <c r="FM2" s="673"/>
      <c r="FN2" s="673"/>
      <c r="FO2" s="673"/>
      <c r="FP2" s="673"/>
      <c r="FQ2" s="673"/>
      <c r="FR2" s="673"/>
      <c r="FS2" s="673"/>
      <c r="FT2" s="673"/>
      <c r="FU2" s="673"/>
      <c r="FV2" s="673"/>
      <c r="FW2" s="673"/>
      <c r="FX2" s="673"/>
      <c r="FY2" s="582" t="s">
        <v>303</v>
      </c>
      <c r="FZ2" s="583"/>
      <c r="GA2" s="583"/>
      <c r="GB2" s="583"/>
      <c r="GC2" s="583"/>
      <c r="GD2" s="583"/>
      <c r="GE2" s="583"/>
      <c r="GF2" s="583"/>
      <c r="GG2" s="583"/>
      <c r="GH2" s="583"/>
      <c r="GI2" s="423"/>
    </row>
    <row r="3" spans="2:193" s="132" customFormat="1" ht="39.6" customHeight="1" thickBot="1" x14ac:dyDescent="0.2">
      <c r="B3" s="660" t="s">
        <v>111</v>
      </c>
      <c r="C3" s="567" t="s">
        <v>171</v>
      </c>
      <c r="D3" s="570" t="s">
        <v>414</v>
      </c>
      <c r="E3" s="573" t="s">
        <v>216</v>
      </c>
      <c r="F3" s="576" t="s">
        <v>119</v>
      </c>
      <c r="G3" s="573" t="s">
        <v>241</v>
      </c>
      <c r="H3" s="651" t="s">
        <v>122</v>
      </c>
      <c r="I3" s="654" t="s">
        <v>237</v>
      </c>
      <c r="J3" s="657" t="s">
        <v>288</v>
      </c>
      <c r="K3" s="615" t="s">
        <v>238</v>
      </c>
      <c r="L3" s="615" t="s">
        <v>239</v>
      </c>
      <c r="M3" s="660" t="s">
        <v>121</v>
      </c>
      <c r="N3" s="615" t="s">
        <v>240</v>
      </c>
      <c r="O3" s="661" t="s">
        <v>280</v>
      </c>
      <c r="P3" s="676" t="s">
        <v>357</v>
      </c>
      <c r="Q3" s="662" t="s">
        <v>281</v>
      </c>
      <c r="R3" s="665" t="s">
        <v>275</v>
      </c>
      <c r="S3" s="647" t="s">
        <v>267</v>
      </c>
      <c r="T3" s="640"/>
      <c r="U3" s="641"/>
      <c r="V3" s="642" t="s">
        <v>268</v>
      </c>
      <c r="W3" s="643"/>
      <c r="X3" s="644"/>
      <c r="Y3" s="639" t="s">
        <v>270</v>
      </c>
      <c r="Z3" s="640"/>
      <c r="AA3" s="641"/>
      <c r="AB3" s="639" t="s">
        <v>271</v>
      </c>
      <c r="AC3" s="640"/>
      <c r="AD3" s="641"/>
      <c r="AE3" s="642" t="s">
        <v>272</v>
      </c>
      <c r="AF3" s="643"/>
      <c r="AG3" s="644"/>
      <c r="AH3" s="639" t="s">
        <v>273</v>
      </c>
      <c r="AI3" s="640"/>
      <c r="AJ3" s="641"/>
      <c r="AK3" s="642" t="s">
        <v>274</v>
      </c>
      <c r="AL3" s="643"/>
      <c r="AM3" s="644"/>
      <c r="AN3" s="639" t="s">
        <v>276</v>
      </c>
      <c r="AO3" s="640"/>
      <c r="AP3" s="641"/>
      <c r="AQ3" s="642" t="s">
        <v>277</v>
      </c>
      <c r="AR3" s="643"/>
      <c r="AS3" s="644"/>
      <c r="AT3" s="639" t="s">
        <v>278</v>
      </c>
      <c r="AU3" s="640"/>
      <c r="AV3" s="641"/>
      <c r="AW3" s="642" t="s">
        <v>279</v>
      </c>
      <c r="AX3" s="643"/>
      <c r="AY3" s="645"/>
      <c r="AZ3" s="646" t="s">
        <v>282</v>
      </c>
      <c r="BA3" s="643"/>
      <c r="BB3" s="644"/>
      <c r="BC3" s="633" t="s">
        <v>356</v>
      </c>
      <c r="BD3" s="634"/>
      <c r="BE3" s="666" t="s">
        <v>319</v>
      </c>
      <c r="BF3" s="612" t="s">
        <v>219</v>
      </c>
      <c r="BG3" s="615" t="s">
        <v>242</v>
      </c>
      <c r="BH3" s="615" t="s">
        <v>243</v>
      </c>
      <c r="BI3" s="550" t="s">
        <v>400</v>
      </c>
      <c r="BJ3" s="550" t="s">
        <v>401</v>
      </c>
      <c r="BK3" s="606" t="s">
        <v>256</v>
      </c>
      <c r="BL3" s="607"/>
      <c r="BM3" s="606" t="s">
        <v>257</v>
      </c>
      <c r="BN3" s="607"/>
      <c r="BO3" s="606" t="s">
        <v>258</v>
      </c>
      <c r="BP3" s="607"/>
      <c r="BQ3" s="606" t="s">
        <v>259</v>
      </c>
      <c r="BR3" s="607"/>
      <c r="BS3" s="606" t="s">
        <v>260</v>
      </c>
      <c r="BT3" s="607"/>
      <c r="BU3" s="606" t="s">
        <v>261</v>
      </c>
      <c r="BV3" s="607"/>
      <c r="BW3" s="606" t="s">
        <v>262</v>
      </c>
      <c r="BX3" s="607"/>
      <c r="BY3" s="606" t="s">
        <v>263</v>
      </c>
      <c r="BZ3" s="607"/>
      <c r="CA3" s="606" t="s">
        <v>264</v>
      </c>
      <c r="CB3" s="607"/>
      <c r="CC3" s="606" t="s">
        <v>265</v>
      </c>
      <c r="CD3" s="607"/>
      <c r="CE3" s="680" t="s">
        <v>320</v>
      </c>
      <c r="CF3" s="547" t="s">
        <v>314</v>
      </c>
      <c r="CG3" s="548"/>
      <c r="CH3" s="548"/>
      <c r="CI3" s="548"/>
      <c r="CJ3" s="548"/>
      <c r="CK3" s="548"/>
      <c r="CL3" s="548"/>
      <c r="CM3" s="548"/>
      <c r="CN3" s="548"/>
      <c r="CO3" s="548"/>
      <c r="CP3" s="548"/>
      <c r="CQ3" s="548"/>
      <c r="CR3" s="548"/>
      <c r="CS3" s="548"/>
      <c r="CT3" s="548"/>
      <c r="CU3" s="548"/>
      <c r="CV3" s="548"/>
      <c r="CW3" s="548"/>
      <c r="CX3" s="548"/>
      <c r="CY3" s="549"/>
      <c r="CZ3" s="547" t="s">
        <v>196</v>
      </c>
      <c r="DA3" s="548"/>
      <c r="DB3" s="548"/>
      <c r="DC3" s="548"/>
      <c r="DD3" s="548"/>
      <c r="DE3" s="548"/>
      <c r="DF3" s="548"/>
      <c r="DG3" s="548"/>
      <c r="DH3" s="549"/>
      <c r="DI3" s="547" t="s">
        <v>315</v>
      </c>
      <c r="DJ3" s="548"/>
      <c r="DK3" s="548"/>
      <c r="DL3" s="548"/>
      <c r="DM3" s="548"/>
      <c r="DN3" s="548"/>
      <c r="DO3" s="548"/>
      <c r="DP3" s="548"/>
      <c r="DQ3" s="548"/>
      <c r="DR3" s="548"/>
      <c r="DS3" s="548"/>
      <c r="DT3" s="548"/>
      <c r="DU3" s="548"/>
      <c r="DV3" s="548"/>
      <c r="DW3" s="548"/>
      <c r="DX3" s="548"/>
      <c r="DY3" s="548"/>
      <c r="DZ3" s="548"/>
      <c r="EA3" s="548"/>
      <c r="EB3" s="549"/>
      <c r="EC3" s="547" t="s">
        <v>316</v>
      </c>
      <c r="ED3" s="548"/>
      <c r="EE3" s="548"/>
      <c r="EF3" s="548"/>
      <c r="EG3" s="548"/>
      <c r="EH3" s="548"/>
      <c r="EI3" s="548"/>
      <c r="EJ3" s="548"/>
      <c r="EK3" s="548"/>
      <c r="EL3" s="548"/>
      <c r="EM3" s="548"/>
      <c r="EN3" s="548"/>
      <c r="EO3" s="548"/>
      <c r="EP3" s="548"/>
      <c r="EQ3" s="548"/>
      <c r="ER3" s="548"/>
      <c r="ES3" s="548"/>
      <c r="ET3" s="548"/>
      <c r="EU3" s="548"/>
      <c r="EV3" s="548"/>
      <c r="EW3" s="548"/>
      <c r="EX3" s="548"/>
      <c r="EY3" s="548"/>
      <c r="EZ3" s="548"/>
      <c r="FA3" s="548"/>
      <c r="FB3" s="548"/>
      <c r="FC3" s="548"/>
      <c r="FD3" s="548"/>
      <c r="FE3" s="548"/>
      <c r="FF3" s="548"/>
      <c r="FG3" s="548"/>
      <c r="FH3" s="548"/>
      <c r="FI3" s="584" t="s">
        <v>418</v>
      </c>
      <c r="FJ3" s="585"/>
      <c r="FK3" s="589"/>
      <c r="FL3" s="671" t="s">
        <v>297</v>
      </c>
      <c r="FM3" s="672"/>
      <c r="FN3" s="672"/>
      <c r="FO3" s="672"/>
      <c r="FP3" s="672"/>
      <c r="FQ3" s="672"/>
      <c r="FR3" s="672"/>
      <c r="FS3" s="672"/>
      <c r="FT3" s="672"/>
      <c r="FU3" s="672"/>
      <c r="FV3" s="672"/>
      <c r="FW3" s="672"/>
      <c r="FX3" s="672"/>
      <c r="FY3" s="584" t="s">
        <v>304</v>
      </c>
      <c r="FZ3" s="585"/>
      <c r="GA3" s="585"/>
      <c r="GB3" s="585"/>
      <c r="GC3" s="585"/>
      <c r="GD3" s="585"/>
      <c r="GE3" s="585"/>
      <c r="GF3" s="585"/>
      <c r="GG3" s="585"/>
      <c r="GH3" s="585"/>
      <c r="GI3" s="424"/>
    </row>
    <row r="4" spans="2:193" s="132" customFormat="1" ht="30" customHeight="1" x14ac:dyDescent="0.15">
      <c r="B4" s="658"/>
      <c r="C4" s="568"/>
      <c r="D4" s="571"/>
      <c r="E4" s="574"/>
      <c r="F4" s="574"/>
      <c r="G4" s="574"/>
      <c r="H4" s="652"/>
      <c r="I4" s="655"/>
      <c r="J4" s="658"/>
      <c r="K4" s="658"/>
      <c r="L4" s="658"/>
      <c r="M4" s="658"/>
      <c r="N4" s="571"/>
      <c r="O4" s="571"/>
      <c r="P4" s="616"/>
      <c r="Q4" s="663"/>
      <c r="R4" s="635"/>
      <c r="S4" s="648" t="s">
        <v>41</v>
      </c>
      <c r="T4" s="622" t="s">
        <v>375</v>
      </c>
      <c r="U4" s="610" t="s">
        <v>402</v>
      </c>
      <c r="V4" s="620" t="s">
        <v>41</v>
      </c>
      <c r="W4" s="622" t="s">
        <v>485</v>
      </c>
      <c r="X4" s="610" t="s">
        <v>402</v>
      </c>
      <c r="Y4" s="620" t="s">
        <v>41</v>
      </c>
      <c r="Z4" s="622" t="s">
        <v>485</v>
      </c>
      <c r="AA4" s="610" t="s">
        <v>486</v>
      </c>
      <c r="AB4" s="620" t="s">
        <v>41</v>
      </c>
      <c r="AC4" s="622" t="s">
        <v>484</v>
      </c>
      <c r="AD4" s="610" t="s">
        <v>486</v>
      </c>
      <c r="AE4" s="620" t="s">
        <v>41</v>
      </c>
      <c r="AF4" s="622" t="s">
        <v>484</v>
      </c>
      <c r="AG4" s="610" t="s">
        <v>486</v>
      </c>
      <c r="AH4" s="620" t="s">
        <v>41</v>
      </c>
      <c r="AI4" s="622" t="s">
        <v>484</v>
      </c>
      <c r="AJ4" s="610" t="s">
        <v>486</v>
      </c>
      <c r="AK4" s="620" t="s">
        <v>41</v>
      </c>
      <c r="AL4" s="622" t="s">
        <v>484</v>
      </c>
      <c r="AM4" s="610" t="s">
        <v>486</v>
      </c>
      <c r="AN4" s="620" t="s">
        <v>41</v>
      </c>
      <c r="AO4" s="622" t="s">
        <v>484</v>
      </c>
      <c r="AP4" s="610" t="s">
        <v>486</v>
      </c>
      <c r="AQ4" s="620" t="s">
        <v>41</v>
      </c>
      <c r="AR4" s="622" t="s">
        <v>484</v>
      </c>
      <c r="AS4" s="610" t="s">
        <v>486</v>
      </c>
      <c r="AT4" s="620" t="s">
        <v>41</v>
      </c>
      <c r="AU4" s="622" t="s">
        <v>484</v>
      </c>
      <c r="AV4" s="610" t="s">
        <v>486</v>
      </c>
      <c r="AW4" s="620" t="s">
        <v>41</v>
      </c>
      <c r="AX4" s="622" t="s">
        <v>484</v>
      </c>
      <c r="AY4" s="618" t="s">
        <v>486</v>
      </c>
      <c r="AZ4" s="624" t="s">
        <v>403</v>
      </c>
      <c r="BA4" s="622" t="s">
        <v>375</v>
      </c>
      <c r="BB4" s="610" t="s">
        <v>376</v>
      </c>
      <c r="BC4" s="635"/>
      <c r="BD4" s="636"/>
      <c r="BE4" s="667"/>
      <c r="BF4" s="613"/>
      <c r="BG4" s="613"/>
      <c r="BH4" s="616"/>
      <c r="BI4" s="631"/>
      <c r="BJ4" s="631"/>
      <c r="BK4" s="608"/>
      <c r="BL4" s="609"/>
      <c r="BM4" s="608"/>
      <c r="BN4" s="609"/>
      <c r="BO4" s="608"/>
      <c r="BP4" s="609"/>
      <c r="BQ4" s="608"/>
      <c r="BR4" s="609"/>
      <c r="BS4" s="608"/>
      <c r="BT4" s="609"/>
      <c r="BU4" s="608"/>
      <c r="BV4" s="609"/>
      <c r="BW4" s="608"/>
      <c r="BX4" s="609"/>
      <c r="BY4" s="608"/>
      <c r="BZ4" s="609"/>
      <c r="CA4" s="608"/>
      <c r="CB4" s="609"/>
      <c r="CC4" s="608"/>
      <c r="CD4" s="609"/>
      <c r="CE4" s="551"/>
      <c r="CF4" s="559" t="s">
        <v>112</v>
      </c>
      <c r="CG4" s="560"/>
      <c r="CH4" s="560"/>
      <c r="CI4" s="561"/>
      <c r="CJ4" s="559" t="s">
        <v>113</v>
      </c>
      <c r="CK4" s="560"/>
      <c r="CL4" s="560"/>
      <c r="CM4" s="561"/>
      <c r="CN4" s="559" t="s">
        <v>114</v>
      </c>
      <c r="CO4" s="560"/>
      <c r="CP4" s="560"/>
      <c r="CQ4" s="561"/>
      <c r="CR4" s="559" t="s">
        <v>115</v>
      </c>
      <c r="CS4" s="560"/>
      <c r="CT4" s="560"/>
      <c r="CU4" s="561"/>
      <c r="CV4" s="559" t="s">
        <v>116</v>
      </c>
      <c r="CW4" s="560"/>
      <c r="CX4" s="560"/>
      <c r="CY4" s="561"/>
      <c r="CZ4" s="559" t="s">
        <v>112</v>
      </c>
      <c r="DA4" s="560"/>
      <c r="DB4" s="561"/>
      <c r="DC4" s="559" t="s">
        <v>113</v>
      </c>
      <c r="DD4" s="560"/>
      <c r="DE4" s="561"/>
      <c r="DF4" s="559" t="s">
        <v>114</v>
      </c>
      <c r="DG4" s="560"/>
      <c r="DH4" s="561"/>
      <c r="DI4" s="559" t="s">
        <v>112</v>
      </c>
      <c r="DJ4" s="560"/>
      <c r="DK4" s="560"/>
      <c r="DL4" s="561"/>
      <c r="DM4" s="559" t="s">
        <v>113</v>
      </c>
      <c r="DN4" s="560"/>
      <c r="DO4" s="560"/>
      <c r="DP4" s="561"/>
      <c r="DQ4" s="559" t="s">
        <v>114</v>
      </c>
      <c r="DR4" s="560"/>
      <c r="DS4" s="560"/>
      <c r="DT4" s="561"/>
      <c r="DU4" s="559" t="s">
        <v>115</v>
      </c>
      <c r="DV4" s="560"/>
      <c r="DW4" s="560"/>
      <c r="DX4" s="561"/>
      <c r="DY4" s="559" t="s">
        <v>116</v>
      </c>
      <c r="DZ4" s="560"/>
      <c r="EA4" s="560"/>
      <c r="EB4" s="561"/>
      <c r="EC4" s="559" t="s">
        <v>112</v>
      </c>
      <c r="ED4" s="560"/>
      <c r="EE4" s="560"/>
      <c r="EF4" s="561"/>
      <c r="EG4" s="559" t="s">
        <v>113</v>
      </c>
      <c r="EH4" s="560"/>
      <c r="EI4" s="560"/>
      <c r="EJ4" s="561"/>
      <c r="EK4" s="559" t="s">
        <v>114</v>
      </c>
      <c r="EL4" s="560"/>
      <c r="EM4" s="560"/>
      <c r="EN4" s="561"/>
      <c r="EO4" s="559" t="s">
        <v>115</v>
      </c>
      <c r="EP4" s="560"/>
      <c r="EQ4" s="560"/>
      <c r="ER4" s="561"/>
      <c r="ES4" s="605" t="s">
        <v>116</v>
      </c>
      <c r="ET4" s="560"/>
      <c r="EU4" s="560"/>
      <c r="EV4" s="561"/>
      <c r="EW4" s="605" t="s">
        <v>283</v>
      </c>
      <c r="EX4" s="560"/>
      <c r="EY4" s="560"/>
      <c r="EZ4" s="561"/>
      <c r="FA4" s="605" t="s">
        <v>284</v>
      </c>
      <c r="FB4" s="560"/>
      <c r="FC4" s="560"/>
      <c r="FD4" s="561"/>
      <c r="FE4" s="605" t="s">
        <v>285</v>
      </c>
      <c r="FF4" s="560"/>
      <c r="FG4" s="560"/>
      <c r="FH4" s="561"/>
      <c r="FI4" s="590" t="s">
        <v>419</v>
      </c>
      <c r="FJ4" s="592" t="s">
        <v>420</v>
      </c>
      <c r="FK4" s="561"/>
      <c r="FL4" s="577" t="s">
        <v>309</v>
      </c>
      <c r="FM4" s="674" t="s">
        <v>292</v>
      </c>
      <c r="FN4" s="675"/>
      <c r="FO4" s="605" t="s">
        <v>293</v>
      </c>
      <c r="FP4" s="600"/>
      <c r="FQ4" s="605" t="s">
        <v>294</v>
      </c>
      <c r="FR4" s="600"/>
      <c r="FS4" s="605" t="s">
        <v>295</v>
      </c>
      <c r="FT4" s="600"/>
      <c r="FU4" s="604" t="s">
        <v>296</v>
      </c>
      <c r="FV4" s="600"/>
      <c r="FW4" s="604" t="s">
        <v>470</v>
      </c>
      <c r="FX4" s="675"/>
      <c r="FY4" s="577" t="s">
        <v>308</v>
      </c>
      <c r="FZ4" s="598" t="s">
        <v>305</v>
      </c>
      <c r="GA4" s="599"/>
      <c r="GB4" s="600"/>
      <c r="GC4" s="598" t="s">
        <v>306</v>
      </c>
      <c r="GD4" s="599"/>
      <c r="GE4" s="600"/>
      <c r="GF4" s="601" t="s">
        <v>307</v>
      </c>
      <c r="GG4" s="602"/>
      <c r="GH4" s="603"/>
      <c r="GI4" s="425"/>
    </row>
    <row r="5" spans="2:193" s="132" customFormat="1" ht="134.25" customHeight="1" x14ac:dyDescent="0.15">
      <c r="B5" s="659"/>
      <c r="C5" s="569"/>
      <c r="D5" s="572"/>
      <c r="E5" s="575"/>
      <c r="F5" s="575"/>
      <c r="G5" s="575"/>
      <c r="H5" s="653"/>
      <c r="I5" s="656"/>
      <c r="J5" s="659"/>
      <c r="K5" s="659"/>
      <c r="L5" s="659"/>
      <c r="M5" s="659"/>
      <c r="N5" s="572"/>
      <c r="O5" s="572"/>
      <c r="P5" s="617"/>
      <c r="Q5" s="664"/>
      <c r="R5" s="637"/>
      <c r="S5" s="649"/>
      <c r="T5" s="623"/>
      <c r="U5" s="611"/>
      <c r="V5" s="621"/>
      <c r="W5" s="623"/>
      <c r="X5" s="611"/>
      <c r="Y5" s="621"/>
      <c r="Z5" s="623"/>
      <c r="AA5" s="611"/>
      <c r="AB5" s="621"/>
      <c r="AC5" s="623"/>
      <c r="AD5" s="611"/>
      <c r="AE5" s="621"/>
      <c r="AF5" s="623"/>
      <c r="AG5" s="611"/>
      <c r="AH5" s="621"/>
      <c r="AI5" s="623"/>
      <c r="AJ5" s="611"/>
      <c r="AK5" s="621"/>
      <c r="AL5" s="623"/>
      <c r="AM5" s="611"/>
      <c r="AN5" s="621"/>
      <c r="AO5" s="623"/>
      <c r="AP5" s="611"/>
      <c r="AQ5" s="621"/>
      <c r="AR5" s="623"/>
      <c r="AS5" s="611"/>
      <c r="AT5" s="621"/>
      <c r="AU5" s="623"/>
      <c r="AV5" s="611"/>
      <c r="AW5" s="621"/>
      <c r="AX5" s="623"/>
      <c r="AY5" s="619"/>
      <c r="AZ5" s="625"/>
      <c r="BA5" s="623"/>
      <c r="BB5" s="626"/>
      <c r="BC5" s="637"/>
      <c r="BD5" s="638"/>
      <c r="BE5" s="668"/>
      <c r="BF5" s="614"/>
      <c r="BG5" s="614"/>
      <c r="BH5" s="617"/>
      <c r="BI5" s="632"/>
      <c r="BJ5" s="632"/>
      <c r="BK5" s="207" t="s">
        <v>251</v>
      </c>
      <c r="BL5" s="208" t="s">
        <v>250</v>
      </c>
      <c r="BM5" s="207" t="s">
        <v>251</v>
      </c>
      <c r="BN5" s="208" t="s">
        <v>250</v>
      </c>
      <c r="BO5" s="207" t="s">
        <v>251</v>
      </c>
      <c r="BP5" s="208" t="s">
        <v>250</v>
      </c>
      <c r="BQ5" s="207" t="s">
        <v>251</v>
      </c>
      <c r="BR5" s="208" t="s">
        <v>250</v>
      </c>
      <c r="BS5" s="207" t="s">
        <v>251</v>
      </c>
      <c r="BT5" s="208" t="s">
        <v>250</v>
      </c>
      <c r="BU5" s="207" t="s">
        <v>251</v>
      </c>
      <c r="BV5" s="208" t="s">
        <v>250</v>
      </c>
      <c r="BW5" s="207" t="s">
        <v>251</v>
      </c>
      <c r="BX5" s="208" t="s">
        <v>250</v>
      </c>
      <c r="BY5" s="207" t="s">
        <v>251</v>
      </c>
      <c r="BZ5" s="208" t="s">
        <v>250</v>
      </c>
      <c r="CA5" s="207" t="s">
        <v>251</v>
      </c>
      <c r="CB5" s="208" t="s">
        <v>250</v>
      </c>
      <c r="CC5" s="207" t="s">
        <v>251</v>
      </c>
      <c r="CD5" s="208" t="s">
        <v>250</v>
      </c>
      <c r="CE5" s="552"/>
      <c r="CF5" s="334" t="s">
        <v>194</v>
      </c>
      <c r="CG5" s="139" t="s">
        <v>249</v>
      </c>
      <c r="CH5" s="335" t="s">
        <v>392</v>
      </c>
      <c r="CI5" s="336" t="s">
        <v>393</v>
      </c>
      <c r="CJ5" s="334" t="s">
        <v>194</v>
      </c>
      <c r="CK5" s="139" t="s">
        <v>249</v>
      </c>
      <c r="CL5" s="335" t="s">
        <v>392</v>
      </c>
      <c r="CM5" s="336" t="s">
        <v>393</v>
      </c>
      <c r="CN5" s="334" t="s">
        <v>194</v>
      </c>
      <c r="CO5" s="139" t="s">
        <v>249</v>
      </c>
      <c r="CP5" s="335" t="s">
        <v>392</v>
      </c>
      <c r="CQ5" s="336" t="s">
        <v>393</v>
      </c>
      <c r="CR5" s="334" t="s">
        <v>194</v>
      </c>
      <c r="CS5" s="139" t="s">
        <v>249</v>
      </c>
      <c r="CT5" s="335" t="s">
        <v>392</v>
      </c>
      <c r="CU5" s="336" t="s">
        <v>393</v>
      </c>
      <c r="CV5" s="334" t="s">
        <v>194</v>
      </c>
      <c r="CW5" s="139" t="s">
        <v>249</v>
      </c>
      <c r="CX5" s="335" t="s">
        <v>392</v>
      </c>
      <c r="CY5" s="336" t="s">
        <v>393</v>
      </c>
      <c r="CZ5" s="138" t="s">
        <v>194</v>
      </c>
      <c r="DA5" s="140" t="s">
        <v>193</v>
      </c>
      <c r="DB5" s="337" t="s">
        <v>394</v>
      </c>
      <c r="DC5" s="138" t="s">
        <v>194</v>
      </c>
      <c r="DD5" s="140" t="s">
        <v>193</v>
      </c>
      <c r="DE5" s="337" t="s">
        <v>394</v>
      </c>
      <c r="DF5" s="138" t="s">
        <v>194</v>
      </c>
      <c r="DG5" s="140" t="s">
        <v>193</v>
      </c>
      <c r="DH5" s="337" t="s">
        <v>395</v>
      </c>
      <c r="DI5" s="334" t="s">
        <v>194</v>
      </c>
      <c r="DJ5" s="139" t="s">
        <v>249</v>
      </c>
      <c r="DK5" s="335" t="s">
        <v>392</v>
      </c>
      <c r="DL5" s="336" t="s">
        <v>393</v>
      </c>
      <c r="DM5" s="334" t="s">
        <v>194</v>
      </c>
      <c r="DN5" s="139" t="s">
        <v>249</v>
      </c>
      <c r="DO5" s="335" t="s">
        <v>392</v>
      </c>
      <c r="DP5" s="336" t="s">
        <v>393</v>
      </c>
      <c r="DQ5" s="334" t="s">
        <v>194</v>
      </c>
      <c r="DR5" s="139" t="s">
        <v>249</v>
      </c>
      <c r="DS5" s="335" t="s">
        <v>392</v>
      </c>
      <c r="DT5" s="336" t="s">
        <v>393</v>
      </c>
      <c r="DU5" s="334" t="s">
        <v>194</v>
      </c>
      <c r="DV5" s="139" t="s">
        <v>249</v>
      </c>
      <c r="DW5" s="335" t="s">
        <v>392</v>
      </c>
      <c r="DX5" s="336" t="s">
        <v>393</v>
      </c>
      <c r="DY5" s="334" t="s">
        <v>194</v>
      </c>
      <c r="DZ5" s="139" t="s">
        <v>249</v>
      </c>
      <c r="EA5" s="335" t="s">
        <v>392</v>
      </c>
      <c r="EB5" s="336" t="s">
        <v>393</v>
      </c>
      <c r="EC5" s="138" t="s">
        <v>194</v>
      </c>
      <c r="ED5" s="209" t="s">
        <v>193</v>
      </c>
      <c r="EE5" s="335" t="s">
        <v>392</v>
      </c>
      <c r="EF5" s="336" t="s">
        <v>393</v>
      </c>
      <c r="EG5" s="138" t="s">
        <v>194</v>
      </c>
      <c r="EH5" s="209" t="s">
        <v>193</v>
      </c>
      <c r="EI5" s="335" t="s">
        <v>392</v>
      </c>
      <c r="EJ5" s="336" t="s">
        <v>393</v>
      </c>
      <c r="EK5" s="138" t="s">
        <v>194</v>
      </c>
      <c r="EL5" s="209" t="s">
        <v>193</v>
      </c>
      <c r="EM5" s="335" t="s">
        <v>392</v>
      </c>
      <c r="EN5" s="336" t="s">
        <v>393</v>
      </c>
      <c r="EO5" s="334" t="s">
        <v>194</v>
      </c>
      <c r="EP5" s="139" t="s">
        <v>249</v>
      </c>
      <c r="EQ5" s="335" t="s">
        <v>392</v>
      </c>
      <c r="ER5" s="336" t="s">
        <v>393</v>
      </c>
      <c r="ES5" s="334" t="s">
        <v>194</v>
      </c>
      <c r="ET5" s="139" t="s">
        <v>249</v>
      </c>
      <c r="EU5" s="335" t="s">
        <v>392</v>
      </c>
      <c r="EV5" s="336" t="s">
        <v>393</v>
      </c>
      <c r="EW5" s="334" t="s">
        <v>194</v>
      </c>
      <c r="EX5" s="139" t="s">
        <v>249</v>
      </c>
      <c r="EY5" s="335" t="s">
        <v>392</v>
      </c>
      <c r="EZ5" s="336" t="s">
        <v>393</v>
      </c>
      <c r="FA5" s="334" t="s">
        <v>194</v>
      </c>
      <c r="FB5" s="139" t="s">
        <v>249</v>
      </c>
      <c r="FC5" s="335" t="s">
        <v>392</v>
      </c>
      <c r="FD5" s="336" t="s">
        <v>393</v>
      </c>
      <c r="FE5" s="334" t="s">
        <v>194</v>
      </c>
      <c r="FF5" s="139" t="s">
        <v>249</v>
      </c>
      <c r="FG5" s="335" t="s">
        <v>392</v>
      </c>
      <c r="FH5" s="336" t="s">
        <v>393</v>
      </c>
      <c r="FI5" s="591"/>
      <c r="FJ5" s="521" t="s">
        <v>495</v>
      </c>
      <c r="FK5" s="429" t="s">
        <v>421</v>
      </c>
      <c r="FL5" s="578"/>
      <c r="FM5" s="593" t="str">
        <f>リンク先!F146</f>
        <v>＜人件費＞
職員の人件費（次に掲げるものを除く。）が含まれていないか。
・事業に伴う会計年度任用職員のもの
・結婚支援センターのもの
・令和６年度に３年ルールの１年目・２年目が適用されていた事業のもの
【リスト選択】</v>
      </c>
      <c r="FN5" s="594"/>
      <c r="FO5" s="593" t="str">
        <f>リンク先!G146</f>
        <v>＜備品購入＞
備品購入に要する経費（次に掲げるものを除く。）が含まれていないか。
・真に必要と認められるものであり、リース・レンタル等、購入によらない方法がないもの
【リスト選択】</v>
      </c>
      <c r="FP5" s="594"/>
      <c r="FQ5" s="593" t="str">
        <f>リンク先!H146</f>
        <v>＜施設整備＞
施設整備に要する経費が含まれていないか。
【リスト選択】</v>
      </c>
      <c r="FR5" s="594"/>
      <c r="FS5" s="593" t="str">
        <f>リンク先!I146</f>
        <v>＜個人給付①＞
個人への金銭給付などによる個人の負担を直接的に軽減する事業に要する経費（次に掲げるものを除く。）が含まれていないか。
・結婚支援センター及び結婚支援事業者の登録優待費用
【リスト選択】</v>
      </c>
      <c r="FT5" s="594"/>
      <c r="FU5" s="593" t="str">
        <f>リンク先!J146</f>
        <v>＜個人給付②＞
結婚支援センター及び結婚支援事業者の登録優待費用が含まれていないか。
【リスト選択】</v>
      </c>
      <c r="FV5" s="594"/>
      <c r="FW5" s="593" t="str">
        <f>リンク先!K146</f>
        <v>＜他の国庫負担金等＞
他の国庫負担金、補助金又は交付金の交付の対象となる事業に要する経費が含まれていないか。
【リスト選択】</v>
      </c>
      <c r="FX5" s="594"/>
      <c r="FY5" s="578"/>
      <c r="FZ5" s="595" t="s">
        <v>299</v>
      </c>
      <c r="GA5" s="596"/>
      <c r="GB5" s="597"/>
      <c r="GC5" s="595" t="s">
        <v>299</v>
      </c>
      <c r="GD5" s="596"/>
      <c r="GE5" s="597"/>
      <c r="GF5" s="595" t="s">
        <v>299</v>
      </c>
      <c r="GG5" s="596"/>
      <c r="GH5" s="597"/>
      <c r="GI5" s="426"/>
    </row>
    <row r="6" spans="2:193" s="132" customFormat="1" ht="27" x14ac:dyDescent="0.15">
      <c r="B6" s="141" t="s">
        <v>123</v>
      </c>
      <c r="C6" s="142">
        <f>COLUMN(C5)-COLUMN($B5)+1</f>
        <v>2</v>
      </c>
      <c r="D6" s="142">
        <f>COLUMN(D5)-COLUMN($B5)+1</f>
        <v>3</v>
      </c>
      <c r="E6" s="142">
        <f>COLUMN(E5)-COLUMN($B5)+1</f>
        <v>4</v>
      </c>
      <c r="F6" s="142">
        <f t="shared" ref="F6:CU6" si="0">COLUMN(F5)-COLUMN($B5)+1</f>
        <v>5</v>
      </c>
      <c r="G6" s="142">
        <f t="shared" si="0"/>
        <v>6</v>
      </c>
      <c r="H6" s="143">
        <f t="shared" si="0"/>
        <v>7</v>
      </c>
      <c r="I6" s="167">
        <f t="shared" si="0"/>
        <v>8</v>
      </c>
      <c r="J6" s="142">
        <f t="shared" si="0"/>
        <v>9</v>
      </c>
      <c r="K6" s="142">
        <f t="shared" si="0"/>
        <v>10</v>
      </c>
      <c r="L6" s="142">
        <f t="shared" si="0"/>
        <v>11</v>
      </c>
      <c r="M6" s="142">
        <f t="shared" si="0"/>
        <v>12</v>
      </c>
      <c r="N6" s="142">
        <f t="shared" si="0"/>
        <v>13</v>
      </c>
      <c r="O6" s="142">
        <f t="shared" si="0"/>
        <v>14</v>
      </c>
      <c r="P6" s="142">
        <f t="shared" si="0"/>
        <v>15</v>
      </c>
      <c r="Q6" s="168">
        <f t="shared" si="0"/>
        <v>16</v>
      </c>
      <c r="R6" s="210">
        <f t="shared" ref="R6:U6" si="1">COLUMN(R5)-COLUMN($B5)+1</f>
        <v>17</v>
      </c>
      <c r="S6" s="167">
        <f t="shared" si="1"/>
        <v>18</v>
      </c>
      <c r="T6" s="142">
        <f t="shared" si="1"/>
        <v>19</v>
      </c>
      <c r="U6" s="145">
        <f t="shared" si="1"/>
        <v>20</v>
      </c>
      <c r="V6" s="144">
        <f t="shared" ref="V6:AA6" si="2">COLUMN(V5)-COLUMN($B5)+1</f>
        <v>21</v>
      </c>
      <c r="W6" s="142">
        <f t="shared" si="2"/>
        <v>22</v>
      </c>
      <c r="X6" s="145">
        <f t="shared" si="2"/>
        <v>23</v>
      </c>
      <c r="Y6" s="144">
        <f t="shared" si="2"/>
        <v>24</v>
      </c>
      <c r="Z6" s="142">
        <f t="shared" si="2"/>
        <v>25</v>
      </c>
      <c r="AA6" s="145">
        <f t="shared" si="2"/>
        <v>26</v>
      </c>
      <c r="AB6" s="144">
        <f t="shared" ref="AB6:AJ6" si="3">COLUMN(AB5)-COLUMN($B5)+1</f>
        <v>27</v>
      </c>
      <c r="AC6" s="142">
        <f t="shared" si="3"/>
        <v>28</v>
      </c>
      <c r="AD6" s="145">
        <f t="shared" si="3"/>
        <v>29</v>
      </c>
      <c r="AE6" s="144">
        <f t="shared" si="3"/>
        <v>30</v>
      </c>
      <c r="AF6" s="142">
        <f t="shared" si="3"/>
        <v>31</v>
      </c>
      <c r="AG6" s="145">
        <f t="shared" si="3"/>
        <v>32</v>
      </c>
      <c r="AH6" s="144">
        <f t="shared" si="3"/>
        <v>33</v>
      </c>
      <c r="AI6" s="142">
        <f t="shared" si="3"/>
        <v>34</v>
      </c>
      <c r="AJ6" s="145">
        <f t="shared" si="3"/>
        <v>35</v>
      </c>
      <c r="AK6" s="144">
        <f t="shared" ref="AK6:AY6" si="4">COLUMN(AK5)-COLUMN($B5)+1</f>
        <v>36</v>
      </c>
      <c r="AL6" s="142">
        <f t="shared" si="4"/>
        <v>37</v>
      </c>
      <c r="AM6" s="145">
        <f t="shared" si="4"/>
        <v>38</v>
      </c>
      <c r="AN6" s="144">
        <f t="shared" si="4"/>
        <v>39</v>
      </c>
      <c r="AO6" s="142">
        <f t="shared" si="4"/>
        <v>40</v>
      </c>
      <c r="AP6" s="145">
        <f t="shared" si="4"/>
        <v>41</v>
      </c>
      <c r="AQ6" s="144">
        <f t="shared" si="4"/>
        <v>42</v>
      </c>
      <c r="AR6" s="142">
        <f t="shared" si="4"/>
        <v>43</v>
      </c>
      <c r="AS6" s="145">
        <f t="shared" si="4"/>
        <v>44</v>
      </c>
      <c r="AT6" s="144">
        <f t="shared" si="4"/>
        <v>45</v>
      </c>
      <c r="AU6" s="142">
        <f t="shared" si="4"/>
        <v>46</v>
      </c>
      <c r="AV6" s="145">
        <f t="shared" si="4"/>
        <v>47</v>
      </c>
      <c r="AW6" s="144">
        <f t="shared" si="4"/>
        <v>48</v>
      </c>
      <c r="AX6" s="142">
        <f t="shared" si="4"/>
        <v>49</v>
      </c>
      <c r="AY6" s="168">
        <f t="shared" si="4"/>
        <v>50</v>
      </c>
      <c r="AZ6" s="169">
        <f t="shared" ref="AZ6:BB6" si="5">COLUMN(AZ5)-COLUMN($B5)+1</f>
        <v>51</v>
      </c>
      <c r="BA6" s="142">
        <f t="shared" si="5"/>
        <v>52</v>
      </c>
      <c r="BB6" s="145">
        <f t="shared" si="5"/>
        <v>53</v>
      </c>
      <c r="BC6" s="169">
        <f>COLUMN(BC5)-COLUMN($B5)+1</f>
        <v>54</v>
      </c>
      <c r="BD6" s="142">
        <f>COLUMN(BD5)-COLUMN($B5)+1</f>
        <v>55</v>
      </c>
      <c r="BE6" s="142">
        <f t="shared" si="0"/>
        <v>56</v>
      </c>
      <c r="BF6" s="142">
        <f t="shared" si="0"/>
        <v>57</v>
      </c>
      <c r="BG6" s="142">
        <f t="shared" si="0"/>
        <v>58</v>
      </c>
      <c r="BH6" s="142">
        <f>COLUMN(BH5)-COLUMN($B5)+1</f>
        <v>59</v>
      </c>
      <c r="BI6" s="142">
        <f t="shared" si="0"/>
        <v>60</v>
      </c>
      <c r="BJ6" s="142">
        <f t="shared" si="0"/>
        <v>61</v>
      </c>
      <c r="BK6" s="144">
        <f t="shared" si="0"/>
        <v>62</v>
      </c>
      <c r="BL6" s="145">
        <f t="shared" si="0"/>
        <v>63</v>
      </c>
      <c r="BM6" s="144">
        <f t="shared" ref="BM6:BN6" si="6">COLUMN(BM5)-COLUMN($B5)+1</f>
        <v>64</v>
      </c>
      <c r="BN6" s="145">
        <f t="shared" si="6"/>
        <v>65</v>
      </c>
      <c r="BO6" s="144">
        <f t="shared" ref="BO6:BT6" si="7">COLUMN(BO5)-COLUMN($B5)+1</f>
        <v>66</v>
      </c>
      <c r="BP6" s="145">
        <f t="shared" si="7"/>
        <v>67</v>
      </c>
      <c r="BQ6" s="144">
        <f t="shared" si="7"/>
        <v>68</v>
      </c>
      <c r="BR6" s="145">
        <f t="shared" si="7"/>
        <v>69</v>
      </c>
      <c r="BS6" s="144">
        <f t="shared" si="7"/>
        <v>70</v>
      </c>
      <c r="BT6" s="145">
        <f t="shared" si="7"/>
        <v>71</v>
      </c>
      <c r="BU6" s="144">
        <f t="shared" ref="BU6:CB6" si="8">COLUMN(BU5)-COLUMN($B5)+1</f>
        <v>72</v>
      </c>
      <c r="BV6" s="145">
        <f t="shared" si="8"/>
        <v>73</v>
      </c>
      <c r="BW6" s="144">
        <f t="shared" si="8"/>
        <v>74</v>
      </c>
      <c r="BX6" s="145">
        <f t="shared" si="8"/>
        <v>75</v>
      </c>
      <c r="BY6" s="144">
        <f t="shared" si="8"/>
        <v>76</v>
      </c>
      <c r="BZ6" s="145">
        <f t="shared" si="8"/>
        <v>77</v>
      </c>
      <c r="CA6" s="144">
        <f t="shared" si="8"/>
        <v>78</v>
      </c>
      <c r="CB6" s="145">
        <f t="shared" si="8"/>
        <v>79</v>
      </c>
      <c r="CC6" s="144">
        <f t="shared" si="0"/>
        <v>80</v>
      </c>
      <c r="CD6" s="145">
        <f t="shared" si="0"/>
        <v>81</v>
      </c>
      <c r="CE6" s="143">
        <f>COLUMN(CE5)-COLUMN($B5)+1</f>
        <v>82</v>
      </c>
      <c r="CF6" s="144">
        <f t="shared" si="0"/>
        <v>83</v>
      </c>
      <c r="CG6" s="142">
        <f t="shared" si="0"/>
        <v>84</v>
      </c>
      <c r="CH6" s="142">
        <f t="shared" si="0"/>
        <v>85</v>
      </c>
      <c r="CI6" s="145">
        <f t="shared" si="0"/>
        <v>86</v>
      </c>
      <c r="CJ6" s="144">
        <f t="shared" si="0"/>
        <v>87</v>
      </c>
      <c r="CK6" s="142">
        <f t="shared" si="0"/>
        <v>88</v>
      </c>
      <c r="CL6" s="142">
        <f t="shared" si="0"/>
        <v>89</v>
      </c>
      <c r="CM6" s="145">
        <f t="shared" si="0"/>
        <v>90</v>
      </c>
      <c r="CN6" s="144">
        <f t="shared" si="0"/>
        <v>91</v>
      </c>
      <c r="CO6" s="142">
        <f t="shared" si="0"/>
        <v>92</v>
      </c>
      <c r="CP6" s="142">
        <f t="shared" si="0"/>
        <v>93</v>
      </c>
      <c r="CQ6" s="145">
        <f t="shared" si="0"/>
        <v>94</v>
      </c>
      <c r="CR6" s="144">
        <f t="shared" si="0"/>
        <v>95</v>
      </c>
      <c r="CS6" s="142">
        <f t="shared" si="0"/>
        <v>96</v>
      </c>
      <c r="CT6" s="142">
        <f t="shared" si="0"/>
        <v>97</v>
      </c>
      <c r="CU6" s="145">
        <f t="shared" si="0"/>
        <v>98</v>
      </c>
      <c r="CV6" s="144">
        <f t="shared" ref="CV6:DP6" si="9">COLUMN(CV5)-COLUMN($B5)+1</f>
        <v>99</v>
      </c>
      <c r="CW6" s="142">
        <f t="shared" si="9"/>
        <v>100</v>
      </c>
      <c r="CX6" s="142">
        <f t="shared" si="9"/>
        <v>101</v>
      </c>
      <c r="CY6" s="145">
        <f t="shared" si="9"/>
        <v>102</v>
      </c>
      <c r="CZ6" s="144">
        <f t="shared" si="9"/>
        <v>103</v>
      </c>
      <c r="DA6" s="142">
        <f t="shared" si="9"/>
        <v>104</v>
      </c>
      <c r="DB6" s="145">
        <f t="shared" si="9"/>
        <v>105</v>
      </c>
      <c r="DC6" s="144">
        <f t="shared" si="9"/>
        <v>106</v>
      </c>
      <c r="DD6" s="142">
        <f t="shared" si="9"/>
        <v>107</v>
      </c>
      <c r="DE6" s="145">
        <f t="shared" si="9"/>
        <v>108</v>
      </c>
      <c r="DF6" s="144">
        <f t="shared" si="9"/>
        <v>109</v>
      </c>
      <c r="DG6" s="142">
        <f t="shared" si="9"/>
        <v>110</v>
      </c>
      <c r="DH6" s="145">
        <f t="shared" si="9"/>
        <v>111</v>
      </c>
      <c r="DI6" s="144">
        <f t="shared" si="9"/>
        <v>112</v>
      </c>
      <c r="DJ6" s="142">
        <f t="shared" si="9"/>
        <v>113</v>
      </c>
      <c r="DK6" s="142">
        <f t="shared" si="9"/>
        <v>114</v>
      </c>
      <c r="DL6" s="145">
        <f t="shared" si="9"/>
        <v>115</v>
      </c>
      <c r="DM6" s="144">
        <f t="shared" si="9"/>
        <v>116</v>
      </c>
      <c r="DN6" s="142">
        <f t="shared" si="9"/>
        <v>117</v>
      </c>
      <c r="DO6" s="142">
        <f t="shared" si="9"/>
        <v>118</v>
      </c>
      <c r="DP6" s="145">
        <f t="shared" si="9"/>
        <v>119</v>
      </c>
      <c r="DQ6" s="144">
        <f t="shared" ref="DQ6:DT6" si="10">COLUMN(DQ5)-COLUMN($B5)+1</f>
        <v>120</v>
      </c>
      <c r="DR6" s="142">
        <f t="shared" si="10"/>
        <v>121</v>
      </c>
      <c r="DS6" s="142">
        <f t="shared" si="10"/>
        <v>122</v>
      </c>
      <c r="DT6" s="145">
        <f t="shared" si="10"/>
        <v>123</v>
      </c>
      <c r="DU6" s="144">
        <f t="shared" ref="DU6:DX6" si="11">COLUMN(DU5)-COLUMN($B5)+1</f>
        <v>124</v>
      </c>
      <c r="DV6" s="142">
        <f t="shared" si="11"/>
        <v>125</v>
      </c>
      <c r="DW6" s="142">
        <f t="shared" si="11"/>
        <v>126</v>
      </c>
      <c r="DX6" s="145">
        <f t="shared" si="11"/>
        <v>127</v>
      </c>
      <c r="DY6" s="144">
        <f t="shared" ref="DY6:ER6" si="12">COLUMN(DY5)-COLUMN($B5)+1</f>
        <v>128</v>
      </c>
      <c r="DZ6" s="142">
        <f t="shared" si="12"/>
        <v>129</v>
      </c>
      <c r="EA6" s="142">
        <f t="shared" si="12"/>
        <v>130</v>
      </c>
      <c r="EB6" s="145">
        <f t="shared" si="12"/>
        <v>131</v>
      </c>
      <c r="EC6" s="144">
        <f t="shared" si="12"/>
        <v>132</v>
      </c>
      <c r="ED6" s="142">
        <f t="shared" si="12"/>
        <v>133</v>
      </c>
      <c r="EE6" s="142">
        <f t="shared" si="12"/>
        <v>134</v>
      </c>
      <c r="EF6" s="145">
        <f t="shared" si="12"/>
        <v>135</v>
      </c>
      <c r="EG6" s="144">
        <f t="shared" si="12"/>
        <v>136</v>
      </c>
      <c r="EH6" s="142">
        <f t="shared" si="12"/>
        <v>137</v>
      </c>
      <c r="EI6" s="142">
        <f t="shared" si="12"/>
        <v>138</v>
      </c>
      <c r="EJ6" s="145">
        <f t="shared" si="12"/>
        <v>139</v>
      </c>
      <c r="EK6" s="144">
        <f t="shared" si="12"/>
        <v>140</v>
      </c>
      <c r="EL6" s="142">
        <f t="shared" si="12"/>
        <v>141</v>
      </c>
      <c r="EM6" s="142">
        <f t="shared" si="12"/>
        <v>142</v>
      </c>
      <c r="EN6" s="145">
        <f t="shared" si="12"/>
        <v>143</v>
      </c>
      <c r="EO6" s="144">
        <f t="shared" si="12"/>
        <v>144</v>
      </c>
      <c r="EP6" s="142">
        <f t="shared" si="12"/>
        <v>145</v>
      </c>
      <c r="EQ6" s="142">
        <f t="shared" si="12"/>
        <v>146</v>
      </c>
      <c r="ER6" s="145">
        <f t="shared" si="12"/>
        <v>147</v>
      </c>
      <c r="ES6" s="144">
        <f t="shared" ref="ES6:FL6" si="13">COLUMN(ES5)-COLUMN($B5)+1</f>
        <v>148</v>
      </c>
      <c r="ET6" s="142">
        <f t="shared" si="13"/>
        <v>149</v>
      </c>
      <c r="EU6" s="142">
        <f t="shared" si="13"/>
        <v>150</v>
      </c>
      <c r="EV6" s="145">
        <f t="shared" si="13"/>
        <v>151</v>
      </c>
      <c r="EW6" s="144">
        <f t="shared" si="13"/>
        <v>152</v>
      </c>
      <c r="EX6" s="142">
        <f t="shared" si="13"/>
        <v>153</v>
      </c>
      <c r="EY6" s="142">
        <f t="shared" si="13"/>
        <v>154</v>
      </c>
      <c r="EZ6" s="145">
        <f t="shared" si="13"/>
        <v>155</v>
      </c>
      <c r="FA6" s="144">
        <f t="shared" si="13"/>
        <v>156</v>
      </c>
      <c r="FB6" s="142">
        <f t="shared" si="13"/>
        <v>157</v>
      </c>
      <c r="FC6" s="142">
        <f t="shared" si="13"/>
        <v>158</v>
      </c>
      <c r="FD6" s="145">
        <f t="shared" si="13"/>
        <v>159</v>
      </c>
      <c r="FE6" s="144">
        <f t="shared" si="13"/>
        <v>160</v>
      </c>
      <c r="FF6" s="142">
        <f t="shared" si="13"/>
        <v>161</v>
      </c>
      <c r="FG6" s="142">
        <f t="shared" si="13"/>
        <v>162</v>
      </c>
      <c r="FH6" s="145">
        <f t="shared" si="13"/>
        <v>163</v>
      </c>
      <c r="FI6" s="144">
        <f t="shared" ref="FI6:FK6" si="14">COLUMN(FI5)-COLUMN($B5)+1</f>
        <v>164</v>
      </c>
      <c r="FJ6" s="142">
        <f t="shared" si="14"/>
        <v>165</v>
      </c>
      <c r="FK6" s="145">
        <f t="shared" si="14"/>
        <v>166</v>
      </c>
      <c r="FL6" s="211">
        <f t="shared" si="13"/>
        <v>167</v>
      </c>
      <c r="FM6" s="144">
        <f t="shared" ref="FM6:FW6" si="15">COLUMN(FM5)-COLUMN($B5)+1</f>
        <v>168</v>
      </c>
      <c r="FN6" s="145">
        <f t="shared" si="15"/>
        <v>169</v>
      </c>
      <c r="FO6" s="144">
        <f t="shared" ref="FO6:FP6" si="16">COLUMN(FO5)-COLUMN($B5)+1</f>
        <v>170</v>
      </c>
      <c r="FP6" s="145">
        <f t="shared" si="16"/>
        <v>171</v>
      </c>
      <c r="FQ6" s="144">
        <f t="shared" ref="FQ6:FR6" si="17">COLUMN(FQ5)-COLUMN($B5)+1</f>
        <v>172</v>
      </c>
      <c r="FR6" s="145">
        <f t="shared" si="17"/>
        <v>173</v>
      </c>
      <c r="FS6" s="144">
        <f t="shared" si="15"/>
        <v>174</v>
      </c>
      <c r="FT6" s="145">
        <f t="shared" si="15"/>
        <v>175</v>
      </c>
      <c r="FU6" s="144">
        <f t="shared" ref="FU6:FV6" si="18">COLUMN(FU5)-COLUMN($B5)+1</f>
        <v>176</v>
      </c>
      <c r="FV6" s="145">
        <f t="shared" si="18"/>
        <v>177</v>
      </c>
      <c r="FW6" s="144">
        <f t="shared" si="15"/>
        <v>178</v>
      </c>
      <c r="FX6" s="145">
        <f t="shared" ref="FX6" si="19">COLUMN(FX5)-COLUMN($B5)+1</f>
        <v>179</v>
      </c>
      <c r="FY6" s="211">
        <f t="shared" ref="FY6:GC6" si="20">COLUMN(FY5)-COLUMN($B5)+1</f>
        <v>180</v>
      </c>
      <c r="FZ6" s="144">
        <f t="shared" si="20"/>
        <v>181</v>
      </c>
      <c r="GA6" s="142">
        <f t="shared" si="20"/>
        <v>182</v>
      </c>
      <c r="GB6" s="145">
        <f t="shared" si="20"/>
        <v>183</v>
      </c>
      <c r="GC6" s="144">
        <f t="shared" si="20"/>
        <v>184</v>
      </c>
      <c r="GD6" s="142">
        <f t="shared" ref="GD6:GG6" si="21">COLUMN(GD5)-COLUMN($B5)+1</f>
        <v>185</v>
      </c>
      <c r="GE6" s="145">
        <f t="shared" si="21"/>
        <v>186</v>
      </c>
      <c r="GF6" s="144">
        <f t="shared" ref="GF6" si="22">COLUMN(GF5)-COLUMN($B5)+1</f>
        <v>187</v>
      </c>
      <c r="GG6" s="142">
        <f t="shared" si="21"/>
        <v>188</v>
      </c>
      <c r="GH6" s="145">
        <f t="shared" ref="GH6" si="23">COLUMN(GH5)-COLUMN($B5)+1</f>
        <v>189</v>
      </c>
      <c r="GI6" s="427"/>
    </row>
    <row r="7" spans="2:193" ht="187.5" customHeight="1" thickBot="1" x14ac:dyDescent="0.2">
      <c r="B7" s="170" t="s">
        <v>112</v>
      </c>
      <c r="C7" s="171">
        <f>'1_共通入力シート【記載必須】'!$B$7</f>
        <v>402141</v>
      </c>
      <c r="D7" s="172" t="str">
        <f>'1_共通入力シート【記載必須】'!$C$7</f>
        <v>市町村</v>
      </c>
      <c r="E7" s="173" t="str">
        <f>'1_共通入力シート【記載必須】'!$D$7</f>
        <v>福岡県</v>
      </c>
      <c r="F7" s="126" t="str">
        <f>'1_共通入力シート【記載必須】'!$E$7</f>
        <v>豊前市</v>
      </c>
      <c r="G7" s="125" t="str">
        <f>'1_共通入力シート【記載必須】'!$F$7</f>
        <v>福岡県豊前市</v>
      </c>
      <c r="H7" s="489"/>
      <c r="I7" s="118"/>
      <c r="J7" s="82"/>
      <c r="K7" s="82"/>
      <c r="L7" s="82"/>
      <c r="M7" s="83"/>
      <c r="N7" s="212" t="b">
        <f>IF(リンク先!$G$2=GK7,リンク先!$F$2,IF(リンク先!$G$3=GK7,リンク先!$F$3,IF(リンク先!$G$4=GK7,リンク先!$F$4,IF(リンク先!$G$5=GK7,リンク先!$F$5,IF(リンク先!$G$6=GK7,リンク先!$F$6,IF(リンク先!$G$7=GK7,リンク先!$F$7,IF(リンク先!$G$8=GK7,リンク先!$F$8)))))))</f>
        <v>0</v>
      </c>
      <c r="O7" s="174">
        <f t="shared" ref="O7" si="24">AZ7</f>
        <v>0</v>
      </c>
      <c r="P7" s="84"/>
      <c r="Q7" s="213">
        <f t="shared" ref="Q7" si="25">BA7</f>
        <v>0</v>
      </c>
      <c r="R7" s="214">
        <f t="shared" ref="R7" si="26">O7-P7</f>
        <v>0</v>
      </c>
      <c r="S7" s="352"/>
      <c r="T7" s="510">
        <f t="shared" ref="T7:T25" si="27">S7-U7</f>
        <v>0</v>
      </c>
      <c r="U7" s="224"/>
      <c r="V7" s="223"/>
      <c r="W7" s="510">
        <f t="shared" ref="W7:W25" si="28">V7-X7</f>
        <v>0</v>
      </c>
      <c r="X7" s="224"/>
      <c r="Y7" s="223"/>
      <c r="Z7" s="510">
        <f t="shared" ref="Z7:Z25" si="29">Y7-AA7</f>
        <v>0</v>
      </c>
      <c r="AA7" s="224"/>
      <c r="AB7" s="223"/>
      <c r="AC7" s="510">
        <f t="shared" ref="AC7:AC25" si="30">AB7-AD7</f>
        <v>0</v>
      </c>
      <c r="AD7" s="224"/>
      <c r="AE7" s="223"/>
      <c r="AF7" s="510">
        <f t="shared" ref="AF7:AF25" si="31">AE7-AG7</f>
        <v>0</v>
      </c>
      <c r="AG7" s="224"/>
      <c r="AH7" s="223"/>
      <c r="AI7" s="510">
        <f t="shared" ref="AI7:AI25" si="32">AH7-AJ7</f>
        <v>0</v>
      </c>
      <c r="AJ7" s="224"/>
      <c r="AK7" s="223"/>
      <c r="AL7" s="510">
        <f t="shared" ref="AL7:AL25" si="33">AK7-AM7</f>
        <v>0</v>
      </c>
      <c r="AM7" s="224"/>
      <c r="AN7" s="223"/>
      <c r="AO7" s="510">
        <f t="shared" ref="AO7:AO25" si="34">AN7-AP7</f>
        <v>0</v>
      </c>
      <c r="AP7" s="224"/>
      <c r="AQ7" s="223"/>
      <c r="AR7" s="510">
        <f t="shared" ref="AR7:AR25" si="35">AQ7-AS7</f>
        <v>0</v>
      </c>
      <c r="AS7" s="224"/>
      <c r="AT7" s="223"/>
      <c r="AU7" s="510">
        <f t="shared" ref="AU7:AU25" si="36">AT7-AV7</f>
        <v>0</v>
      </c>
      <c r="AV7" s="224"/>
      <c r="AW7" s="223"/>
      <c r="AX7" s="510">
        <f t="shared" ref="AX7:AX25" si="37">AW7-AY7</f>
        <v>0</v>
      </c>
      <c r="AY7" s="353"/>
      <c r="AZ7" s="343">
        <f t="shared" ref="AZ7" si="38">S7+V7+Y7+AB7+AE7+AH7+AK7+AN7+AQ7+AT7+AW7</f>
        <v>0</v>
      </c>
      <c r="BA7" s="177">
        <f t="shared" ref="BA7:BB7" si="39">T7+W7+Z7+AC7+AF7+AI7+AL7+AO7+AR7+AU7+AX7</f>
        <v>0</v>
      </c>
      <c r="BB7" s="215">
        <f t="shared" si="39"/>
        <v>0</v>
      </c>
      <c r="BC7" s="225"/>
      <c r="BD7" s="196"/>
      <c r="BE7" s="197"/>
      <c r="BF7" s="198"/>
      <c r="BG7" s="175" t="e">
        <f t="shared" ref="BG7" si="40">DATEVALUE(BF7&amp;"年12月31日")</f>
        <v>#VALUE!</v>
      </c>
      <c r="BH7" s="176">
        <f t="shared" ref="BH7" si="41">2025-BF7</f>
        <v>2025</v>
      </c>
      <c r="BI7" s="350" t="str">
        <f>'1_共通入力シート【記載必須】'!$G$7</f>
        <v>　本市では、20歳代から30歳代前半の出生率が高く、合計特殊出生率は1.51（H30-R4）と全国、福岡県の平均を上回って推移しているものの、人口を将来にわたって維持するために必要な数値には届いていない。
　出会いの場を創出するべく、福岡県出会い応援事業を活用したり、若年層の新婚世帯の経済的不安を取り除くべく、賃貸家賃補助や定住につなげるため、住宅のリフォーム費用の助成制度を設けているところであり、この取組は継続していく。</v>
      </c>
      <c r="BJ7" s="480"/>
      <c r="BK7" s="479"/>
      <c r="BL7" s="478"/>
      <c r="BM7" s="488"/>
      <c r="BN7" s="478"/>
      <c r="BO7" s="357"/>
      <c r="BP7" s="346"/>
      <c r="BQ7" s="356"/>
      <c r="BR7" s="346"/>
      <c r="BS7" s="358"/>
      <c r="BT7" s="346"/>
      <c r="BU7" s="356"/>
      <c r="BV7" s="346"/>
      <c r="BW7" s="356"/>
      <c r="BX7" s="346"/>
      <c r="BY7" s="356"/>
      <c r="BZ7" s="346"/>
      <c r="CA7" s="356"/>
      <c r="CB7" s="346"/>
      <c r="CC7" s="356"/>
      <c r="CD7" s="346"/>
      <c r="CE7" s="487"/>
      <c r="CF7" s="178" t="str">
        <f>IF('1_共通入力シート【記載必須】'!H$7="","",'1_共通入力シート【記載必須】'!H$7)</f>
        <v>空き家バンク活用率</v>
      </c>
      <c r="CG7" s="129" t="str">
        <f>IF('1_共通入力シート【記載必須】'!I$7="","",'1_共通入力シート【記載必須】'!I$7)</f>
        <v>％</v>
      </c>
      <c r="CH7" s="129" t="str">
        <f>IF('1_共通入力シート【記載必須】'!J$7="","",'1_共通入力シート【記載必須】'!J$7)</f>
        <v>40.0％（令和9年度）</v>
      </c>
      <c r="CI7" s="179" t="str">
        <f>IF('1_共通入力シート【記載必須】'!K$7="","",'1_共通入力シート【記載必須】'!K$7)</f>
        <v>31.0％（令和3年度）</v>
      </c>
      <c r="CJ7" s="178" t="str">
        <f>IF('1_共通入力シート【記載必須】'!L$7="","",'1_共通入力シート【記載必須】'!L$7)</f>
        <v/>
      </c>
      <c r="CK7" s="129" t="str">
        <f>IF('1_共通入力シート【記載必須】'!M$7="","",'1_共通入力シート【記載必須】'!M$7)</f>
        <v/>
      </c>
      <c r="CL7" s="129" t="str">
        <f>IF('1_共通入力シート【記載必須】'!N$7="","",'1_共通入力シート【記載必須】'!N$7)</f>
        <v/>
      </c>
      <c r="CM7" s="179" t="str">
        <f>IF('1_共通入力シート【記載必須】'!O$7="","",'1_共通入力シート【記載必須】'!O$7)</f>
        <v/>
      </c>
      <c r="CN7" s="178" t="str">
        <f>IF('1_共通入力シート【記載必須】'!P$7="","",'1_共通入力シート【記載必須】'!P$7)</f>
        <v/>
      </c>
      <c r="CO7" s="129" t="str">
        <f>IF('1_共通入力シート【記載必須】'!Q$7="","",'1_共通入力シート【記載必須】'!Q$7)</f>
        <v/>
      </c>
      <c r="CP7" s="129" t="str">
        <f>IF('1_共通入力シート【記載必須】'!R$7="","",'1_共通入力シート【記載必須】'!R$7)</f>
        <v/>
      </c>
      <c r="CQ7" s="179" t="str">
        <f>IF('1_共通入力シート【記載必須】'!S$7="","",'1_共通入力シート【記載必須】'!S$7)</f>
        <v/>
      </c>
      <c r="CR7" s="178" t="str">
        <f>IF('1_共通入力シート【記載必須】'!T$7="","",'1_共通入力シート【記載必須】'!T$7)</f>
        <v/>
      </c>
      <c r="CS7" s="129" t="str">
        <f>IF('1_共通入力シート【記載必須】'!U$7="","",'1_共通入力シート【記載必須】'!U$7)</f>
        <v/>
      </c>
      <c r="CT7" s="129" t="str">
        <f>IF('1_共通入力シート【記載必須】'!V$7="","",'1_共通入力シート【記載必須】'!V$7)</f>
        <v/>
      </c>
      <c r="CU7" s="179" t="str">
        <f>IF('1_共通入力シート【記載必須】'!W$7="","",'1_共通入力シート【記載必須】'!W$7)</f>
        <v/>
      </c>
      <c r="CV7" s="178" t="str">
        <f>IF('1_共通入力シート【記載必須】'!X$7="","",'1_共通入力シート【記載必須】'!X$7)</f>
        <v/>
      </c>
      <c r="CW7" s="129" t="str">
        <f>IF('1_共通入力シート【記載必須】'!Y$7="","",'1_共通入力シート【記載必須】'!Y$7)</f>
        <v/>
      </c>
      <c r="CX7" s="129" t="str">
        <f>IF('1_共通入力シート【記載必須】'!Z$7="","",'1_共通入力シート【記載必須】'!Z$7)</f>
        <v/>
      </c>
      <c r="CY7" s="179" t="str">
        <f>IF('1_共通入力シート【記載必須】'!AA$7="","",'1_共通入力シート【記載必須】'!AA$7)</f>
        <v/>
      </c>
      <c r="CZ7" s="178" t="str">
        <f>IF('1_共通入力シート【記載必須】'!AB$7="","",'1_共通入力シート【記載必須】'!AB$7)</f>
        <v>合計特殊出生率</v>
      </c>
      <c r="DA7" s="180" t="str">
        <f>IF('1_共通入力シート【記載必須】'!AC$7="","",'1_共通入力シート【記載必須】'!AC$7)</f>
        <v/>
      </c>
      <c r="DB7" s="179" t="str">
        <f>IF('1_共通入力シート【記載必須】'!AD$7="","",'1_共通入力シート【記載必須】'!AD$7)</f>
        <v>1.51(H30～R4年)</v>
      </c>
      <c r="DC7" s="178" t="str">
        <f>IF('1_共通入力シート【記載必須】'!AE$7="","",'1_共通入力シート【記載必須】'!AE$7)</f>
        <v>婚姻件数</v>
      </c>
      <c r="DD7" s="129" t="str">
        <f>IF('1_共通入力シート【記載必須】'!AF$7="","",'1_共通入力シート【記載必須】'!AF$7)</f>
        <v>件</v>
      </c>
      <c r="DE7" s="179" t="str">
        <f>IF('1_共通入力シート【記載必須】'!AG$7="","",'1_共通入力シート【記載必須】'!AG$7)</f>
        <v>41
（R5.1～R5.12）</v>
      </c>
      <c r="DF7" s="178" t="str">
        <f>IF('1_共通入力シート【記載必須】'!AH$7="","",'1_共通入力シート【記載必須】'!AH$7)</f>
        <v>婚姻率</v>
      </c>
      <c r="DG7" s="180" t="str">
        <f>IF('1_共通入力シート【記載必須】'!AI$7="","",'1_共通入力シート【記載必須】'!AI$7)</f>
        <v/>
      </c>
      <c r="DH7" s="179" t="str">
        <f>IF('1_共通入力シート【記載必須】'!AJ$7="","",'1_共通入力シート【記載必須】'!AJ$7)</f>
        <v>1.7（令和5年）</v>
      </c>
      <c r="DI7" s="226"/>
      <c r="DJ7" s="229"/>
      <c r="DK7" s="485"/>
      <c r="DL7" s="486"/>
      <c r="DM7" s="226"/>
      <c r="DN7" s="229"/>
      <c r="DO7" s="485"/>
      <c r="DP7" s="486"/>
      <c r="DQ7" s="226"/>
      <c r="DR7" s="229"/>
      <c r="DS7" s="485"/>
      <c r="DT7" s="486"/>
      <c r="DU7" s="226"/>
      <c r="DV7" s="229"/>
      <c r="DW7" s="227"/>
      <c r="DX7" s="228"/>
      <c r="DY7" s="226"/>
      <c r="DZ7" s="229"/>
      <c r="EA7" s="227"/>
      <c r="EB7" s="228"/>
      <c r="EC7" s="216" t="s">
        <v>321</v>
      </c>
      <c r="ED7" s="217" t="s">
        <v>35</v>
      </c>
      <c r="EE7" s="485"/>
      <c r="EF7" s="486"/>
      <c r="EG7" s="216" t="s">
        <v>322</v>
      </c>
      <c r="EH7" s="217" t="s">
        <v>35</v>
      </c>
      <c r="EI7" s="481"/>
      <c r="EJ7" s="482"/>
      <c r="EK7" s="216" t="s">
        <v>323</v>
      </c>
      <c r="EL7" s="217" t="s">
        <v>35</v>
      </c>
      <c r="EM7" s="485"/>
      <c r="EN7" s="482"/>
      <c r="EO7" s="226"/>
      <c r="EP7" s="229"/>
      <c r="EQ7" s="485"/>
      <c r="ER7" s="486"/>
      <c r="ES7" s="226"/>
      <c r="ET7" s="229"/>
      <c r="EU7" s="485"/>
      <c r="EV7" s="486"/>
      <c r="EW7" s="226"/>
      <c r="EX7" s="229"/>
      <c r="EY7" s="227"/>
      <c r="EZ7" s="228"/>
      <c r="FA7" s="226"/>
      <c r="FB7" s="229"/>
      <c r="FC7" s="227"/>
      <c r="FD7" s="228"/>
      <c r="FE7" s="226"/>
      <c r="FF7" s="229"/>
      <c r="FG7" s="227"/>
      <c r="FH7" s="228"/>
      <c r="FI7" s="518"/>
      <c r="FJ7" s="519"/>
      <c r="FK7" s="522"/>
      <c r="FL7" s="218" t="str">
        <f>IF(OR(FN7="NG",FP7="NG",FR7="NG",FT7="NG",FV7="NG",FX7="NG"),"NG","OK")</f>
        <v>NG</v>
      </c>
      <c r="FM7" s="121"/>
      <c r="FN7" s="122" t="str">
        <f t="shared" ref="FN7" si="42">IF(FM7="含まれていない","OK","NG")</f>
        <v>NG</v>
      </c>
      <c r="FO7" s="121"/>
      <c r="FP7" s="122" t="str">
        <f>IF(FO7="含まれていない","OK","NG")</f>
        <v>NG</v>
      </c>
      <c r="FQ7" s="121"/>
      <c r="FR7" s="122" t="str">
        <f t="shared" ref="FR7" si="43">IF(FQ7="含まれていない","OK","NG")</f>
        <v>NG</v>
      </c>
      <c r="FS7" s="121"/>
      <c r="FT7" s="122" t="str">
        <f t="shared" ref="FT7" si="44">IF(FS7="含まれていない","OK","NG")</f>
        <v>NG</v>
      </c>
      <c r="FU7" s="121"/>
      <c r="FV7" s="122" t="str">
        <f>IF(OR(FU7="含まれている（留意点等の要件ア〜エを満たしている）",FU7="含まれていない"),"OK","NG")</f>
        <v>NG</v>
      </c>
      <c r="FW7" s="121"/>
      <c r="FX7" s="122" t="str">
        <f t="shared" ref="FX7" si="45">IF(FW7="含まれていない","OK","NG")</f>
        <v>NG</v>
      </c>
      <c r="FY7" s="218" t="str">
        <f>IF(OR(GB7="NG",GE7="NG",GH7="NG"),"NG","OK")</f>
        <v>OK</v>
      </c>
      <c r="FZ7" s="178" t="str">
        <f>IFERROR(VLOOKUP($L7,リンク先!$E$147:$M$157,2,FALSE)&amp;"","")</f>
        <v/>
      </c>
      <c r="GA7" s="123"/>
      <c r="GB7" s="122" t="str">
        <f t="shared" ref="GB7" si="46">IF(OR(GA7="○",FZ7=""),"OK","NG")</f>
        <v>OK</v>
      </c>
      <c r="GC7" s="178" t="str">
        <f>IFERROR(VLOOKUP($L7,リンク先!$E$147:$M$157,3,FALSE)&amp;"","")</f>
        <v/>
      </c>
      <c r="GD7" s="123"/>
      <c r="GE7" s="122" t="str">
        <f t="shared" ref="GE7" si="47">IF(OR(GD7="○",GC7=""),"OK","NG")</f>
        <v>OK</v>
      </c>
      <c r="GF7" s="178" t="str">
        <f>IFERROR(VLOOKUP($L7,リンク先!$E$147:$M$157,4,FALSE)&amp;"","")</f>
        <v/>
      </c>
      <c r="GG7" s="123"/>
      <c r="GH7" s="122" t="str">
        <f t="shared" ref="GH7" si="48">IF(OR(GG7="○",GF7=""),"OK","NG")</f>
        <v>OK</v>
      </c>
      <c r="GI7" s="428"/>
      <c r="GK7" s="135" t="str">
        <f>J7&amp;K7</f>
        <v/>
      </c>
    </row>
    <row r="8" spans="2:193" ht="187.5" hidden="1" customHeight="1" thickBot="1" x14ac:dyDescent="0.2">
      <c r="B8" s="170" t="s">
        <v>327</v>
      </c>
      <c r="C8" s="171">
        <f>'1_共通入力シート【記載必須】'!$B$7</f>
        <v>402141</v>
      </c>
      <c r="D8" s="172" t="str">
        <f>'1_共通入力シート【記載必須】'!$C$7</f>
        <v>市町村</v>
      </c>
      <c r="E8" s="173" t="str">
        <f>'1_共通入力シート【記載必須】'!$D$7</f>
        <v>福岡県</v>
      </c>
      <c r="F8" s="126" t="str">
        <f>'1_共通入力シート【記載必須】'!$E$7</f>
        <v>豊前市</v>
      </c>
      <c r="G8" s="125" t="str">
        <f>'1_共通入力シート【記載必須】'!$F$7</f>
        <v>福岡県豊前市</v>
      </c>
      <c r="H8" s="222"/>
      <c r="I8" s="118"/>
      <c r="J8" s="82"/>
      <c r="K8" s="82"/>
      <c r="L8" s="82"/>
      <c r="M8" s="83"/>
      <c r="N8" s="212" t="b">
        <f>IF(リンク先!$G$2=GK8,リンク先!$F$2,IF(リンク先!$G$3=GK8,リンク先!$F$3,IF(リンク先!$G$4=GK8,リンク先!$F$4,IF(リンク先!$G$5=GK8,リンク先!$F$5,IF(リンク先!$G$6=GK8,リンク先!$F$6,IF(リンク先!$G$7=GK8,リンク先!$F$7,IF(リンク先!$G$8=GK8,リンク先!$F$8)))))))</f>
        <v>0</v>
      </c>
      <c r="O8" s="174">
        <f t="shared" ref="O8:O9" si="49">AZ8</f>
        <v>0</v>
      </c>
      <c r="P8" s="84"/>
      <c r="Q8" s="213">
        <f t="shared" ref="Q8:Q9" si="50">BA8</f>
        <v>0</v>
      </c>
      <c r="R8" s="214">
        <f t="shared" ref="R8:R9" si="51">O8-P8</f>
        <v>0</v>
      </c>
      <c r="S8" s="352"/>
      <c r="T8" s="510">
        <f t="shared" si="27"/>
        <v>0</v>
      </c>
      <c r="U8" s="224"/>
      <c r="V8" s="223"/>
      <c r="W8" s="510">
        <f t="shared" si="28"/>
        <v>0</v>
      </c>
      <c r="X8" s="224"/>
      <c r="Y8" s="223"/>
      <c r="Z8" s="510">
        <f t="shared" si="29"/>
        <v>0</v>
      </c>
      <c r="AA8" s="224"/>
      <c r="AB8" s="223"/>
      <c r="AC8" s="510">
        <f t="shared" si="30"/>
        <v>0</v>
      </c>
      <c r="AD8" s="224"/>
      <c r="AE8" s="223"/>
      <c r="AF8" s="510">
        <f t="shared" si="31"/>
        <v>0</v>
      </c>
      <c r="AG8" s="224"/>
      <c r="AH8" s="223"/>
      <c r="AI8" s="510">
        <f t="shared" si="32"/>
        <v>0</v>
      </c>
      <c r="AJ8" s="224"/>
      <c r="AK8" s="223"/>
      <c r="AL8" s="510">
        <f t="shared" si="33"/>
        <v>0</v>
      </c>
      <c r="AM8" s="224"/>
      <c r="AN8" s="223"/>
      <c r="AO8" s="510">
        <f t="shared" si="34"/>
        <v>0</v>
      </c>
      <c r="AP8" s="224"/>
      <c r="AQ8" s="223"/>
      <c r="AR8" s="510">
        <f t="shared" si="35"/>
        <v>0</v>
      </c>
      <c r="AS8" s="224"/>
      <c r="AT8" s="223"/>
      <c r="AU8" s="510">
        <f t="shared" si="36"/>
        <v>0</v>
      </c>
      <c r="AV8" s="224"/>
      <c r="AW8" s="223"/>
      <c r="AX8" s="510">
        <f t="shared" si="37"/>
        <v>0</v>
      </c>
      <c r="AY8" s="353"/>
      <c r="AZ8" s="343">
        <f t="shared" ref="AZ8:AZ9" si="52">S8+V8+Y8+AB8+AE8+AH8+AK8+AN8+AQ8+AT8+AW8</f>
        <v>0</v>
      </c>
      <c r="BA8" s="177">
        <f t="shared" ref="BA8:BA9" si="53">T8+W8+Z8+AC8+AF8+AI8+AL8+AO8+AR8+AU8+AX8</f>
        <v>0</v>
      </c>
      <c r="BB8" s="215">
        <f t="shared" ref="BB8:BB9" si="54">U8+X8+AA8+AD8+AG8+AJ8+AM8+AP8+AS8+AV8+AY8</f>
        <v>0</v>
      </c>
      <c r="BC8" s="225"/>
      <c r="BD8" s="196"/>
      <c r="BE8" s="197"/>
      <c r="BF8" s="198"/>
      <c r="BG8" s="175" t="e">
        <f t="shared" ref="BG8:BG9" si="55">DATEVALUE(BF8&amp;"年12月31日")</f>
        <v>#VALUE!</v>
      </c>
      <c r="BH8" s="176">
        <f t="shared" ref="BH8:BH9" si="56">2025-BF8</f>
        <v>2025</v>
      </c>
      <c r="BI8" s="350" t="str">
        <f>'1_共通入力シート【記載必須】'!$G$7</f>
        <v>　本市では、20歳代から30歳代前半の出生率が高く、合計特殊出生率は1.51（H30-R4）と全国、福岡県の平均を上回って推移しているものの、人口を将来にわたって維持するために必要な数値には届いていない。
　出会いの場を創出するべく、福岡県出会い応援事業を活用したり、若年層の新婚世帯の経済的不安を取り除くべく、賃貸家賃補助や定住につなげるため、住宅のリフォーム費用の助成制度を設けているところであり、この取組は継続していく。</v>
      </c>
      <c r="BJ8" s="347"/>
      <c r="BK8" s="356"/>
      <c r="BL8" s="345"/>
      <c r="BM8" s="356"/>
      <c r="BN8" s="346"/>
      <c r="BO8" s="357"/>
      <c r="BP8" s="346"/>
      <c r="BQ8" s="356"/>
      <c r="BR8" s="346"/>
      <c r="BS8" s="358"/>
      <c r="BT8" s="346"/>
      <c r="BU8" s="356"/>
      <c r="BV8" s="346"/>
      <c r="BW8" s="356"/>
      <c r="BX8" s="346"/>
      <c r="BY8" s="356"/>
      <c r="BZ8" s="346"/>
      <c r="CA8" s="356"/>
      <c r="CB8" s="346"/>
      <c r="CC8" s="356"/>
      <c r="CD8" s="346"/>
      <c r="CE8" s="359"/>
      <c r="CF8" s="178" t="str">
        <f>IF('1_共通入力シート【記載必須】'!H$7="","",'1_共通入力シート【記載必須】'!H$7)</f>
        <v>空き家バンク活用率</v>
      </c>
      <c r="CG8" s="129" t="str">
        <f>IF('1_共通入力シート【記載必須】'!I$7="","",'1_共通入力シート【記載必須】'!I$7)</f>
        <v>％</v>
      </c>
      <c r="CH8" s="129" t="str">
        <f>IF('1_共通入力シート【記載必須】'!J$7="","",'1_共通入力シート【記載必須】'!J$7)</f>
        <v>40.0％（令和9年度）</v>
      </c>
      <c r="CI8" s="179" t="str">
        <f>IF('1_共通入力シート【記載必須】'!K$7="","",'1_共通入力シート【記載必須】'!K$7)</f>
        <v>31.0％（令和3年度）</v>
      </c>
      <c r="CJ8" s="178" t="str">
        <f>IF('1_共通入力シート【記載必須】'!L$7="","",'1_共通入力シート【記載必須】'!L$7)</f>
        <v/>
      </c>
      <c r="CK8" s="129" t="str">
        <f>IF('1_共通入力シート【記載必須】'!M$7="","",'1_共通入力シート【記載必須】'!M$7)</f>
        <v/>
      </c>
      <c r="CL8" s="129" t="str">
        <f>IF('1_共通入力シート【記載必須】'!N$7="","",'1_共通入力シート【記載必須】'!N$7)</f>
        <v/>
      </c>
      <c r="CM8" s="179" t="str">
        <f>IF('1_共通入力シート【記載必須】'!O$7="","",'1_共通入力シート【記載必須】'!O$7)</f>
        <v/>
      </c>
      <c r="CN8" s="178" t="str">
        <f>IF('1_共通入力シート【記載必須】'!P$7="","",'1_共通入力シート【記載必須】'!P$7)</f>
        <v/>
      </c>
      <c r="CO8" s="129" t="str">
        <f>IF('1_共通入力シート【記載必須】'!Q$7="","",'1_共通入力シート【記載必須】'!Q$7)</f>
        <v/>
      </c>
      <c r="CP8" s="129" t="str">
        <f>IF('1_共通入力シート【記載必須】'!R$7="","",'1_共通入力シート【記載必須】'!R$7)</f>
        <v/>
      </c>
      <c r="CQ8" s="179" t="str">
        <f>IF('1_共通入力シート【記載必須】'!S$7="","",'1_共通入力シート【記載必須】'!S$7)</f>
        <v/>
      </c>
      <c r="CR8" s="178" t="str">
        <f>IF('1_共通入力シート【記載必須】'!T$7="","",'1_共通入力シート【記載必須】'!T$7)</f>
        <v/>
      </c>
      <c r="CS8" s="129" t="str">
        <f>IF('1_共通入力シート【記載必須】'!U$7="","",'1_共通入力シート【記載必須】'!U$7)</f>
        <v/>
      </c>
      <c r="CT8" s="129" t="str">
        <f>IF('1_共通入力シート【記載必須】'!V$7="","",'1_共通入力シート【記載必須】'!V$7)</f>
        <v/>
      </c>
      <c r="CU8" s="179" t="str">
        <f>IF('1_共通入力シート【記載必須】'!W$7="","",'1_共通入力シート【記載必須】'!W$7)</f>
        <v/>
      </c>
      <c r="CV8" s="178" t="str">
        <f>IF('1_共通入力シート【記載必須】'!X$7="","",'1_共通入力シート【記載必須】'!X$7)</f>
        <v/>
      </c>
      <c r="CW8" s="129" t="str">
        <f>IF('1_共通入力シート【記載必須】'!Y$7="","",'1_共通入力シート【記載必須】'!Y$7)</f>
        <v/>
      </c>
      <c r="CX8" s="129" t="str">
        <f>IF('1_共通入力シート【記載必須】'!Z$7="","",'1_共通入力シート【記載必須】'!Z$7)</f>
        <v/>
      </c>
      <c r="CY8" s="179" t="str">
        <f>IF('1_共通入力シート【記載必須】'!AA$7="","",'1_共通入力シート【記載必須】'!AA$7)</f>
        <v/>
      </c>
      <c r="CZ8" s="178" t="str">
        <f>IF('1_共通入力シート【記載必須】'!AB$7="","",'1_共通入力シート【記載必須】'!AB$7)</f>
        <v>合計特殊出生率</v>
      </c>
      <c r="DA8" s="180" t="str">
        <f>IF('1_共通入力シート【記載必須】'!AC$7="","",'1_共通入力シート【記載必須】'!AC$7)</f>
        <v/>
      </c>
      <c r="DB8" s="179" t="str">
        <f>IF('1_共通入力シート【記載必須】'!AD$7="","",'1_共通入力シート【記載必須】'!AD$7)</f>
        <v>1.51(H30～R4年)</v>
      </c>
      <c r="DC8" s="178" t="str">
        <f>IF('1_共通入力シート【記載必須】'!AE$7="","",'1_共通入力シート【記載必須】'!AE$7)</f>
        <v>婚姻件数</v>
      </c>
      <c r="DD8" s="129" t="str">
        <f>IF('1_共通入力シート【記載必須】'!AF$7="","",'1_共通入力シート【記載必須】'!AF$7)</f>
        <v>件</v>
      </c>
      <c r="DE8" s="179" t="str">
        <f>IF('1_共通入力シート【記載必須】'!AG$7="","",'1_共通入力シート【記載必須】'!AG$7)</f>
        <v>41
（R5.1～R5.12）</v>
      </c>
      <c r="DF8" s="178" t="str">
        <f>IF('1_共通入力シート【記載必須】'!AH$7="","",'1_共通入力シート【記載必須】'!AH$7)</f>
        <v>婚姻率</v>
      </c>
      <c r="DG8" s="180" t="str">
        <f>IF('1_共通入力シート【記載必須】'!AI$7="","",'1_共通入力シート【記載必須】'!AI$7)</f>
        <v/>
      </c>
      <c r="DH8" s="179" t="str">
        <f>IF('1_共通入力シート【記載必須】'!AJ$7="","",'1_共通入力シート【記載必須】'!AJ$7)</f>
        <v>1.7（令和5年）</v>
      </c>
      <c r="DI8" s="226"/>
      <c r="DJ8" s="229"/>
      <c r="DK8" s="227"/>
      <c r="DL8" s="228"/>
      <c r="DM8" s="226"/>
      <c r="DN8" s="229"/>
      <c r="DO8" s="227"/>
      <c r="DP8" s="228"/>
      <c r="DQ8" s="226"/>
      <c r="DR8" s="229"/>
      <c r="DS8" s="227"/>
      <c r="DT8" s="228"/>
      <c r="DU8" s="226"/>
      <c r="DV8" s="229"/>
      <c r="DW8" s="227"/>
      <c r="DX8" s="228"/>
      <c r="DY8" s="226"/>
      <c r="DZ8" s="229"/>
      <c r="EA8" s="227"/>
      <c r="EB8" s="228"/>
      <c r="EC8" s="216" t="s">
        <v>321</v>
      </c>
      <c r="ED8" s="217" t="s">
        <v>35</v>
      </c>
      <c r="EE8" s="355"/>
      <c r="EF8" s="228"/>
      <c r="EG8" s="216" t="s">
        <v>322</v>
      </c>
      <c r="EH8" s="217" t="s">
        <v>35</v>
      </c>
      <c r="EI8" s="227"/>
      <c r="EJ8" s="228"/>
      <c r="EK8" s="216" t="s">
        <v>323</v>
      </c>
      <c r="EL8" s="217" t="s">
        <v>35</v>
      </c>
      <c r="EM8" s="227"/>
      <c r="EN8" s="228"/>
      <c r="EO8" s="226"/>
      <c r="EP8" s="229"/>
      <c r="EQ8" s="227"/>
      <c r="ER8" s="228"/>
      <c r="ES8" s="226"/>
      <c r="ET8" s="229"/>
      <c r="EU8" s="227"/>
      <c r="EV8" s="228"/>
      <c r="EW8" s="226"/>
      <c r="EX8" s="229"/>
      <c r="EY8" s="227"/>
      <c r="EZ8" s="228"/>
      <c r="FA8" s="226"/>
      <c r="FB8" s="229"/>
      <c r="FC8" s="227"/>
      <c r="FD8" s="228"/>
      <c r="FE8" s="226"/>
      <c r="FF8" s="229"/>
      <c r="FG8" s="227"/>
      <c r="FH8" s="228"/>
      <c r="FI8" s="518"/>
      <c r="FJ8" s="519"/>
      <c r="FK8" s="523"/>
      <c r="FL8" s="218" t="str">
        <f t="shared" ref="FL8:FL25" si="57">IF(OR(FN8="NG",FP8="NG",FR8="NG",FT8="NG",FV8="NG",FX8="NG"),"NG","OK")</f>
        <v>NG</v>
      </c>
      <c r="FM8" s="121"/>
      <c r="FN8" s="122" t="str">
        <f t="shared" ref="FN8:FN9" si="58">IF(FM8="含まれていない","OK","NG")</f>
        <v>NG</v>
      </c>
      <c r="FO8" s="121"/>
      <c r="FP8" s="122" t="str">
        <f>IF(FO8="含まれていない","OK","NG")</f>
        <v>NG</v>
      </c>
      <c r="FQ8" s="121"/>
      <c r="FR8" s="122" t="str">
        <f t="shared" ref="FR8:FR9" si="59">IF(FQ8="含まれていない","OK","NG")</f>
        <v>NG</v>
      </c>
      <c r="FS8" s="121"/>
      <c r="FT8" s="122" t="str">
        <f t="shared" ref="FT8:FT9" si="60">IF(FS8="含まれていない","OK","NG")</f>
        <v>NG</v>
      </c>
      <c r="FU8" s="121"/>
      <c r="FV8" s="122" t="str">
        <f t="shared" ref="FV8:FV25" si="61">IF(OR(FU8="含まれている（留意点等の要件ア〜エを満たしている）",FU8="含まれていない"),"OK","NG")</f>
        <v>NG</v>
      </c>
      <c r="FW8" s="121"/>
      <c r="FX8" s="122" t="str">
        <f t="shared" ref="FX8:FX9" si="62">IF(FW8="含まれていない","OK","NG")</f>
        <v>NG</v>
      </c>
      <c r="FY8" s="218" t="str">
        <f t="shared" ref="FY8:FY25" si="63">IF(OR(GB8="NG",GE8="NG",GH8="NG"),"NG","OK")</f>
        <v>OK</v>
      </c>
      <c r="FZ8" s="178" t="str">
        <f>IFERROR(VLOOKUP($L8,リンク先!$E$147:$M$157,2,FALSE)&amp;"","")</f>
        <v/>
      </c>
      <c r="GA8" s="123"/>
      <c r="GB8" s="122" t="str">
        <f t="shared" ref="GB8:GB9" si="64">IF(OR(GA8="○",FZ8=""),"OK","NG")</f>
        <v>OK</v>
      </c>
      <c r="GC8" s="178" t="str">
        <f>IFERROR(VLOOKUP($L8,リンク先!$E$147:$M$157,3,FALSE)&amp;"","")</f>
        <v/>
      </c>
      <c r="GD8" s="123"/>
      <c r="GE8" s="122" t="str">
        <f t="shared" ref="GE8:GE9" si="65">IF(OR(GD8="○",GC8=""),"OK","NG")</f>
        <v>OK</v>
      </c>
      <c r="GF8" s="178" t="str">
        <f>IFERROR(VLOOKUP($L8,リンク先!$E$147:$M$157,4,FALSE)&amp;"","")</f>
        <v/>
      </c>
      <c r="GG8" s="123"/>
      <c r="GH8" s="122" t="str">
        <f t="shared" ref="GH8:GH9" si="66">IF(OR(GG8="○",GF8=""),"OK","NG")</f>
        <v>OK</v>
      </c>
      <c r="GI8" s="428"/>
      <c r="GK8" s="135" t="str">
        <f t="shared" ref="GK8:GK25" si="67">J8&amp;K8</f>
        <v/>
      </c>
    </row>
    <row r="9" spans="2:193" ht="187.5" hidden="1" customHeight="1" thickBot="1" x14ac:dyDescent="0.2">
      <c r="B9" s="170" t="s">
        <v>328</v>
      </c>
      <c r="C9" s="171">
        <f>'1_共通入力シート【記載必須】'!$B$7</f>
        <v>402141</v>
      </c>
      <c r="D9" s="172" t="str">
        <f>'1_共通入力シート【記載必須】'!$C$7</f>
        <v>市町村</v>
      </c>
      <c r="E9" s="173" t="str">
        <f>'1_共通入力シート【記載必須】'!$D$7</f>
        <v>福岡県</v>
      </c>
      <c r="F9" s="126" t="str">
        <f>'1_共通入力シート【記載必須】'!$E$7</f>
        <v>豊前市</v>
      </c>
      <c r="G9" s="125" t="str">
        <f>'1_共通入力シート【記載必須】'!$F$7</f>
        <v>福岡県豊前市</v>
      </c>
      <c r="H9" s="222"/>
      <c r="I9" s="118"/>
      <c r="J9" s="82"/>
      <c r="K9" s="82"/>
      <c r="L9" s="82"/>
      <c r="M9" s="83"/>
      <c r="N9" s="212" t="b">
        <f>IF(リンク先!$G$2=GK9,リンク先!$F$2,IF(リンク先!$G$3=GK9,リンク先!$F$3,IF(リンク先!$G$4=GK9,リンク先!$F$4,IF(リンク先!$G$5=GK9,リンク先!$F$5,IF(リンク先!$G$6=GK9,リンク先!$F$6,IF(リンク先!$G$7=GK9,リンク先!$F$7,IF(リンク先!$G$8=GK9,リンク先!$F$8)))))))</f>
        <v>0</v>
      </c>
      <c r="O9" s="174">
        <f t="shared" si="49"/>
        <v>0</v>
      </c>
      <c r="P9" s="84"/>
      <c r="Q9" s="213">
        <f t="shared" si="50"/>
        <v>0</v>
      </c>
      <c r="R9" s="214">
        <f t="shared" si="51"/>
        <v>0</v>
      </c>
      <c r="S9" s="352"/>
      <c r="T9" s="510">
        <f t="shared" si="27"/>
        <v>0</v>
      </c>
      <c r="U9" s="224"/>
      <c r="V9" s="223"/>
      <c r="W9" s="510">
        <f t="shared" si="28"/>
        <v>0</v>
      </c>
      <c r="X9" s="224"/>
      <c r="Y9" s="223"/>
      <c r="Z9" s="510">
        <f t="shared" si="29"/>
        <v>0</v>
      </c>
      <c r="AA9" s="224"/>
      <c r="AB9" s="223"/>
      <c r="AC9" s="510">
        <f t="shared" si="30"/>
        <v>0</v>
      </c>
      <c r="AD9" s="224"/>
      <c r="AE9" s="223"/>
      <c r="AF9" s="510">
        <f t="shared" si="31"/>
        <v>0</v>
      </c>
      <c r="AG9" s="224"/>
      <c r="AH9" s="223"/>
      <c r="AI9" s="510">
        <f t="shared" si="32"/>
        <v>0</v>
      </c>
      <c r="AJ9" s="224"/>
      <c r="AK9" s="223"/>
      <c r="AL9" s="510">
        <f t="shared" si="33"/>
        <v>0</v>
      </c>
      <c r="AM9" s="224"/>
      <c r="AN9" s="223"/>
      <c r="AO9" s="510">
        <f t="shared" si="34"/>
        <v>0</v>
      </c>
      <c r="AP9" s="224"/>
      <c r="AQ9" s="223"/>
      <c r="AR9" s="510">
        <f t="shared" si="35"/>
        <v>0</v>
      </c>
      <c r="AS9" s="224"/>
      <c r="AT9" s="223"/>
      <c r="AU9" s="510">
        <f t="shared" si="36"/>
        <v>0</v>
      </c>
      <c r="AV9" s="224"/>
      <c r="AW9" s="223"/>
      <c r="AX9" s="510">
        <f t="shared" si="37"/>
        <v>0</v>
      </c>
      <c r="AY9" s="353"/>
      <c r="AZ9" s="343">
        <f t="shared" si="52"/>
        <v>0</v>
      </c>
      <c r="BA9" s="177">
        <f t="shared" si="53"/>
        <v>0</v>
      </c>
      <c r="BB9" s="215">
        <f t="shared" si="54"/>
        <v>0</v>
      </c>
      <c r="BC9" s="225"/>
      <c r="BD9" s="196"/>
      <c r="BE9" s="197"/>
      <c r="BF9" s="198"/>
      <c r="BG9" s="175" t="e">
        <f t="shared" si="55"/>
        <v>#VALUE!</v>
      </c>
      <c r="BH9" s="176">
        <f t="shared" si="56"/>
        <v>2025</v>
      </c>
      <c r="BI9" s="350" t="str">
        <f>'1_共通入力シート【記載必須】'!$G$7</f>
        <v>　本市では、20歳代から30歳代前半の出生率が高く、合計特殊出生率は1.51（H30-R4）と全国、福岡県の平均を上回って推移しているものの、人口を将来にわたって維持するために必要な数値には届いていない。
　出会いの場を創出するべく、福岡県出会い応援事業を活用したり、若年層の新婚世帯の経済的不安を取り除くべく、賃貸家賃補助や定住につなげるため、住宅のリフォーム費用の助成制度を設けているところであり、この取組は継続していく。</v>
      </c>
      <c r="BJ9" s="347"/>
      <c r="BK9" s="356"/>
      <c r="BL9" s="345"/>
      <c r="BM9" s="356"/>
      <c r="BN9" s="346"/>
      <c r="BO9" s="357"/>
      <c r="BP9" s="346"/>
      <c r="BQ9" s="356"/>
      <c r="BR9" s="346"/>
      <c r="BS9" s="358"/>
      <c r="BT9" s="346"/>
      <c r="BU9" s="356"/>
      <c r="BV9" s="346"/>
      <c r="BW9" s="356"/>
      <c r="BX9" s="346"/>
      <c r="BY9" s="356"/>
      <c r="BZ9" s="346"/>
      <c r="CA9" s="356"/>
      <c r="CB9" s="346"/>
      <c r="CC9" s="356"/>
      <c r="CD9" s="346"/>
      <c r="CE9" s="359"/>
      <c r="CF9" s="178" t="str">
        <f>IF('1_共通入力シート【記載必須】'!H$7="","",'1_共通入力シート【記載必須】'!H$7)</f>
        <v>空き家バンク活用率</v>
      </c>
      <c r="CG9" s="129" t="str">
        <f>IF('1_共通入力シート【記載必須】'!I$7="","",'1_共通入力シート【記載必須】'!I$7)</f>
        <v>％</v>
      </c>
      <c r="CH9" s="129" t="str">
        <f>IF('1_共通入力シート【記載必須】'!J$7="","",'1_共通入力シート【記載必須】'!J$7)</f>
        <v>40.0％（令和9年度）</v>
      </c>
      <c r="CI9" s="179" t="str">
        <f>IF('1_共通入力シート【記載必須】'!K$7="","",'1_共通入力シート【記載必須】'!K$7)</f>
        <v>31.0％（令和3年度）</v>
      </c>
      <c r="CJ9" s="178" t="str">
        <f>IF('1_共通入力シート【記載必須】'!L$7="","",'1_共通入力シート【記載必須】'!L$7)</f>
        <v/>
      </c>
      <c r="CK9" s="129" t="str">
        <f>IF('1_共通入力シート【記載必須】'!M$7="","",'1_共通入力シート【記載必須】'!M$7)</f>
        <v/>
      </c>
      <c r="CL9" s="129" t="str">
        <f>IF('1_共通入力シート【記載必須】'!N$7="","",'1_共通入力シート【記載必須】'!N$7)</f>
        <v/>
      </c>
      <c r="CM9" s="179" t="str">
        <f>IF('1_共通入力シート【記載必須】'!O$7="","",'1_共通入力シート【記載必須】'!O$7)</f>
        <v/>
      </c>
      <c r="CN9" s="178" t="str">
        <f>IF('1_共通入力シート【記載必須】'!P$7="","",'1_共通入力シート【記載必須】'!P$7)</f>
        <v/>
      </c>
      <c r="CO9" s="129" t="str">
        <f>IF('1_共通入力シート【記載必須】'!Q$7="","",'1_共通入力シート【記載必須】'!Q$7)</f>
        <v/>
      </c>
      <c r="CP9" s="129" t="str">
        <f>IF('1_共通入力シート【記載必須】'!R$7="","",'1_共通入力シート【記載必須】'!R$7)</f>
        <v/>
      </c>
      <c r="CQ9" s="179" t="str">
        <f>IF('1_共通入力シート【記載必須】'!S$7="","",'1_共通入力シート【記載必須】'!S$7)</f>
        <v/>
      </c>
      <c r="CR9" s="178" t="str">
        <f>IF('1_共通入力シート【記載必須】'!T$7="","",'1_共通入力シート【記載必須】'!T$7)</f>
        <v/>
      </c>
      <c r="CS9" s="129" t="str">
        <f>IF('1_共通入力シート【記載必須】'!U$7="","",'1_共通入力シート【記載必須】'!U$7)</f>
        <v/>
      </c>
      <c r="CT9" s="129" t="str">
        <f>IF('1_共通入力シート【記載必須】'!V$7="","",'1_共通入力シート【記載必須】'!V$7)</f>
        <v/>
      </c>
      <c r="CU9" s="179" t="str">
        <f>IF('1_共通入力シート【記載必須】'!W$7="","",'1_共通入力シート【記載必須】'!W$7)</f>
        <v/>
      </c>
      <c r="CV9" s="178" t="str">
        <f>IF('1_共通入力シート【記載必須】'!X$7="","",'1_共通入力シート【記載必須】'!X$7)</f>
        <v/>
      </c>
      <c r="CW9" s="129" t="str">
        <f>IF('1_共通入力シート【記載必須】'!Y$7="","",'1_共通入力シート【記載必須】'!Y$7)</f>
        <v/>
      </c>
      <c r="CX9" s="129" t="str">
        <f>IF('1_共通入力シート【記載必須】'!Z$7="","",'1_共通入力シート【記載必須】'!Z$7)</f>
        <v/>
      </c>
      <c r="CY9" s="179" t="str">
        <f>IF('1_共通入力シート【記載必須】'!AA$7="","",'1_共通入力シート【記載必須】'!AA$7)</f>
        <v/>
      </c>
      <c r="CZ9" s="178" t="str">
        <f>IF('1_共通入力シート【記載必須】'!AB$7="","",'1_共通入力シート【記載必須】'!AB$7)</f>
        <v>合計特殊出生率</v>
      </c>
      <c r="DA9" s="180" t="str">
        <f>IF('1_共通入力シート【記載必須】'!AC$7="","",'1_共通入力シート【記載必須】'!AC$7)</f>
        <v/>
      </c>
      <c r="DB9" s="179" t="str">
        <f>IF('1_共通入力シート【記載必須】'!AD$7="","",'1_共通入力シート【記載必須】'!AD$7)</f>
        <v>1.51(H30～R4年)</v>
      </c>
      <c r="DC9" s="178" t="str">
        <f>IF('1_共通入力シート【記載必須】'!AE$7="","",'1_共通入力シート【記載必須】'!AE$7)</f>
        <v>婚姻件数</v>
      </c>
      <c r="DD9" s="129" t="str">
        <f>IF('1_共通入力シート【記載必須】'!AF$7="","",'1_共通入力シート【記載必須】'!AF$7)</f>
        <v>件</v>
      </c>
      <c r="DE9" s="179" t="str">
        <f>IF('1_共通入力シート【記載必須】'!AG$7="","",'1_共通入力シート【記載必須】'!AG$7)</f>
        <v>41
（R5.1～R5.12）</v>
      </c>
      <c r="DF9" s="178" t="str">
        <f>IF('1_共通入力シート【記載必須】'!AH$7="","",'1_共通入力シート【記載必須】'!AH$7)</f>
        <v>婚姻率</v>
      </c>
      <c r="DG9" s="180" t="str">
        <f>IF('1_共通入力シート【記載必須】'!AI$7="","",'1_共通入力シート【記載必須】'!AI$7)</f>
        <v/>
      </c>
      <c r="DH9" s="179" t="str">
        <f>IF('1_共通入力シート【記載必須】'!AJ$7="","",'1_共通入力シート【記載必須】'!AJ$7)</f>
        <v>1.7（令和5年）</v>
      </c>
      <c r="DI9" s="226"/>
      <c r="DJ9" s="229"/>
      <c r="DK9" s="227"/>
      <c r="DL9" s="228"/>
      <c r="DM9" s="226"/>
      <c r="DN9" s="229"/>
      <c r="DO9" s="227"/>
      <c r="DP9" s="228"/>
      <c r="DQ9" s="226"/>
      <c r="DR9" s="229"/>
      <c r="DS9" s="227"/>
      <c r="DT9" s="228"/>
      <c r="DU9" s="226"/>
      <c r="DV9" s="229"/>
      <c r="DW9" s="227"/>
      <c r="DX9" s="228"/>
      <c r="DY9" s="226"/>
      <c r="DZ9" s="229"/>
      <c r="EA9" s="227"/>
      <c r="EB9" s="228"/>
      <c r="EC9" s="216" t="s">
        <v>321</v>
      </c>
      <c r="ED9" s="217" t="s">
        <v>35</v>
      </c>
      <c r="EE9" s="355"/>
      <c r="EF9" s="228"/>
      <c r="EG9" s="216" t="s">
        <v>322</v>
      </c>
      <c r="EH9" s="217" t="s">
        <v>35</v>
      </c>
      <c r="EI9" s="227"/>
      <c r="EJ9" s="228"/>
      <c r="EK9" s="216" t="s">
        <v>323</v>
      </c>
      <c r="EL9" s="217" t="s">
        <v>35</v>
      </c>
      <c r="EM9" s="227"/>
      <c r="EN9" s="228"/>
      <c r="EO9" s="226"/>
      <c r="EP9" s="229"/>
      <c r="EQ9" s="227"/>
      <c r="ER9" s="228"/>
      <c r="ES9" s="226"/>
      <c r="ET9" s="229"/>
      <c r="EU9" s="227"/>
      <c r="EV9" s="228"/>
      <c r="EW9" s="226"/>
      <c r="EX9" s="229"/>
      <c r="EY9" s="227"/>
      <c r="EZ9" s="228"/>
      <c r="FA9" s="226"/>
      <c r="FB9" s="229"/>
      <c r="FC9" s="227"/>
      <c r="FD9" s="228"/>
      <c r="FE9" s="226"/>
      <c r="FF9" s="229"/>
      <c r="FG9" s="227"/>
      <c r="FH9" s="228"/>
      <c r="FI9" s="520"/>
      <c r="FJ9" s="519"/>
      <c r="FK9" s="523"/>
      <c r="FL9" s="218" t="str">
        <f t="shared" si="57"/>
        <v>NG</v>
      </c>
      <c r="FM9" s="121"/>
      <c r="FN9" s="122" t="str">
        <f t="shared" si="58"/>
        <v>NG</v>
      </c>
      <c r="FO9" s="121"/>
      <c r="FP9" s="122" t="str">
        <f t="shared" ref="FP9:FP25" si="68">IF(FO9="含まれていない","OK","NG")</f>
        <v>NG</v>
      </c>
      <c r="FQ9" s="121"/>
      <c r="FR9" s="122" t="str">
        <f t="shared" si="59"/>
        <v>NG</v>
      </c>
      <c r="FS9" s="121"/>
      <c r="FT9" s="122" t="str">
        <f t="shared" si="60"/>
        <v>NG</v>
      </c>
      <c r="FU9" s="121"/>
      <c r="FV9" s="122" t="str">
        <f t="shared" si="61"/>
        <v>NG</v>
      </c>
      <c r="FW9" s="121"/>
      <c r="FX9" s="122" t="str">
        <f t="shared" si="62"/>
        <v>NG</v>
      </c>
      <c r="FY9" s="218" t="str">
        <f t="shared" si="63"/>
        <v>OK</v>
      </c>
      <c r="FZ9" s="178" t="str">
        <f>IFERROR(VLOOKUP($L9,リンク先!$E$147:$M$157,2,FALSE)&amp;"","")</f>
        <v/>
      </c>
      <c r="GA9" s="123"/>
      <c r="GB9" s="122" t="str">
        <f t="shared" si="64"/>
        <v>OK</v>
      </c>
      <c r="GC9" s="178" t="str">
        <f>IFERROR(VLOOKUP($L9,リンク先!$E$147:$M$157,3,FALSE)&amp;"","")</f>
        <v/>
      </c>
      <c r="GD9" s="123"/>
      <c r="GE9" s="122" t="str">
        <f t="shared" si="65"/>
        <v>OK</v>
      </c>
      <c r="GF9" s="178" t="str">
        <f>IFERROR(VLOOKUP($L9,リンク先!$E$147:$M$157,4,FALSE)&amp;"","")</f>
        <v/>
      </c>
      <c r="GG9" s="123"/>
      <c r="GH9" s="122" t="str">
        <f t="shared" si="66"/>
        <v>OK</v>
      </c>
      <c r="GI9" s="428"/>
      <c r="GK9" s="135" t="str">
        <f t="shared" si="67"/>
        <v/>
      </c>
    </row>
    <row r="10" spans="2:193" ht="187.5" hidden="1" customHeight="1" thickBot="1" x14ac:dyDescent="0.2">
      <c r="B10" s="170" t="s">
        <v>198</v>
      </c>
      <c r="C10" s="171">
        <f>'1_共通入力シート【記載必須】'!$B$7</f>
        <v>402141</v>
      </c>
      <c r="D10" s="172" t="str">
        <f>'1_共通入力シート【記載必須】'!$C$7</f>
        <v>市町村</v>
      </c>
      <c r="E10" s="173" t="str">
        <f>'1_共通入力シート【記載必須】'!$D$7</f>
        <v>福岡県</v>
      </c>
      <c r="F10" s="126" t="str">
        <f>'1_共通入力シート【記載必須】'!$E$7</f>
        <v>豊前市</v>
      </c>
      <c r="G10" s="125" t="str">
        <f>'1_共通入力シート【記載必須】'!$F$7</f>
        <v>福岡県豊前市</v>
      </c>
      <c r="H10" s="222"/>
      <c r="I10" s="118"/>
      <c r="J10" s="82"/>
      <c r="K10" s="82"/>
      <c r="L10" s="82"/>
      <c r="M10" s="83"/>
      <c r="N10" s="212" t="b">
        <f>IF(リンク先!$G$2=GK10,リンク先!$F$2,IF(リンク先!$G$3=GK10,リンク先!$F$3,IF(リンク先!$G$4=GK10,リンク先!$F$4,IF(リンク先!$G$5=GK10,リンク先!$F$5,IF(リンク先!$G$6=GK10,リンク先!$F$6,IF(リンク先!$G$7=GK10,リンク先!$F$7,IF(リンク先!$G$8=GK10,リンク先!$F$8)))))))</f>
        <v>0</v>
      </c>
      <c r="O10" s="174">
        <f t="shared" ref="O10:O13" si="69">AZ10</f>
        <v>0</v>
      </c>
      <c r="P10" s="84"/>
      <c r="Q10" s="213">
        <f t="shared" ref="Q10:Q13" si="70">BA10</f>
        <v>0</v>
      </c>
      <c r="R10" s="214">
        <f t="shared" ref="R10:R13" si="71">O10-P10</f>
        <v>0</v>
      </c>
      <c r="S10" s="352"/>
      <c r="T10" s="510">
        <f t="shared" si="27"/>
        <v>0</v>
      </c>
      <c r="U10" s="224"/>
      <c r="V10" s="223"/>
      <c r="W10" s="510">
        <f t="shared" si="28"/>
        <v>0</v>
      </c>
      <c r="X10" s="224"/>
      <c r="Y10" s="223"/>
      <c r="Z10" s="510">
        <f t="shared" si="29"/>
        <v>0</v>
      </c>
      <c r="AA10" s="224"/>
      <c r="AB10" s="223"/>
      <c r="AC10" s="510">
        <f t="shared" si="30"/>
        <v>0</v>
      </c>
      <c r="AD10" s="224"/>
      <c r="AE10" s="223"/>
      <c r="AF10" s="510">
        <f t="shared" si="31"/>
        <v>0</v>
      </c>
      <c r="AG10" s="224"/>
      <c r="AH10" s="223"/>
      <c r="AI10" s="510">
        <f t="shared" si="32"/>
        <v>0</v>
      </c>
      <c r="AJ10" s="224"/>
      <c r="AK10" s="223"/>
      <c r="AL10" s="510">
        <f t="shared" si="33"/>
        <v>0</v>
      </c>
      <c r="AM10" s="224"/>
      <c r="AN10" s="223"/>
      <c r="AO10" s="510">
        <f t="shared" si="34"/>
        <v>0</v>
      </c>
      <c r="AP10" s="224"/>
      <c r="AQ10" s="223"/>
      <c r="AR10" s="510">
        <f t="shared" si="35"/>
        <v>0</v>
      </c>
      <c r="AS10" s="224"/>
      <c r="AT10" s="223"/>
      <c r="AU10" s="510">
        <f t="shared" si="36"/>
        <v>0</v>
      </c>
      <c r="AV10" s="224"/>
      <c r="AW10" s="223"/>
      <c r="AX10" s="510">
        <f t="shared" si="37"/>
        <v>0</v>
      </c>
      <c r="AY10" s="353"/>
      <c r="AZ10" s="343">
        <f t="shared" ref="AZ10:AZ13" si="72">S10+V10+Y10+AB10+AE10+AH10+AK10+AN10+AQ10+AT10+AW10</f>
        <v>0</v>
      </c>
      <c r="BA10" s="177">
        <f t="shared" ref="BA10:BA13" si="73">T10+W10+Z10+AC10+AF10+AI10+AL10+AO10+AR10+AU10+AX10</f>
        <v>0</v>
      </c>
      <c r="BB10" s="215">
        <f t="shared" ref="BB10:BB13" si="74">U10+X10+AA10+AD10+AG10+AJ10+AM10+AP10+AS10+AV10+AY10</f>
        <v>0</v>
      </c>
      <c r="BC10" s="225"/>
      <c r="BD10" s="196"/>
      <c r="BE10" s="197"/>
      <c r="BF10" s="198"/>
      <c r="BG10" s="175" t="e">
        <f t="shared" ref="BG10:BG13" si="75">DATEVALUE(BF10&amp;"年12月31日")</f>
        <v>#VALUE!</v>
      </c>
      <c r="BH10" s="176">
        <f t="shared" ref="BH10:BH13" si="76">2025-BF10</f>
        <v>2025</v>
      </c>
      <c r="BI10" s="350" t="str">
        <f>'1_共通入力シート【記載必須】'!$G$7</f>
        <v>　本市では、20歳代から30歳代前半の出生率が高く、合計特殊出生率は1.51（H30-R4）と全国、福岡県の平均を上回って推移しているものの、人口を将来にわたって維持するために必要な数値には届いていない。
　出会いの場を創出するべく、福岡県出会い応援事業を活用したり、若年層の新婚世帯の経済的不安を取り除くべく、賃貸家賃補助や定住につなげるため、住宅のリフォーム費用の助成制度を設けているところであり、この取組は継続していく。</v>
      </c>
      <c r="BJ10" s="347"/>
      <c r="BK10" s="356"/>
      <c r="BL10" s="345"/>
      <c r="BM10" s="356"/>
      <c r="BN10" s="346"/>
      <c r="BO10" s="357"/>
      <c r="BP10" s="346"/>
      <c r="BQ10" s="356"/>
      <c r="BR10" s="346"/>
      <c r="BS10" s="358"/>
      <c r="BT10" s="346"/>
      <c r="BU10" s="356"/>
      <c r="BV10" s="346"/>
      <c r="BW10" s="356"/>
      <c r="BX10" s="346"/>
      <c r="BY10" s="356"/>
      <c r="BZ10" s="346"/>
      <c r="CA10" s="356"/>
      <c r="CB10" s="346"/>
      <c r="CC10" s="356"/>
      <c r="CD10" s="346"/>
      <c r="CE10" s="359"/>
      <c r="CF10" s="178" t="str">
        <f>IF('1_共通入力シート【記載必須】'!H$7="","",'1_共通入力シート【記載必須】'!H$7)</f>
        <v>空き家バンク活用率</v>
      </c>
      <c r="CG10" s="129" t="str">
        <f>IF('1_共通入力シート【記載必須】'!I$7="","",'1_共通入力シート【記載必須】'!I$7)</f>
        <v>％</v>
      </c>
      <c r="CH10" s="129" t="str">
        <f>IF('1_共通入力シート【記載必須】'!J$7="","",'1_共通入力シート【記載必須】'!J$7)</f>
        <v>40.0％（令和9年度）</v>
      </c>
      <c r="CI10" s="179" t="str">
        <f>IF('1_共通入力シート【記載必須】'!K$7="","",'1_共通入力シート【記載必須】'!K$7)</f>
        <v>31.0％（令和3年度）</v>
      </c>
      <c r="CJ10" s="178" t="str">
        <f>IF('1_共通入力シート【記載必須】'!L$7="","",'1_共通入力シート【記載必須】'!L$7)</f>
        <v/>
      </c>
      <c r="CK10" s="129" t="str">
        <f>IF('1_共通入力シート【記載必須】'!M$7="","",'1_共通入力シート【記載必須】'!M$7)</f>
        <v/>
      </c>
      <c r="CL10" s="129" t="str">
        <f>IF('1_共通入力シート【記載必須】'!N$7="","",'1_共通入力シート【記載必須】'!N$7)</f>
        <v/>
      </c>
      <c r="CM10" s="179" t="str">
        <f>IF('1_共通入力シート【記載必須】'!O$7="","",'1_共通入力シート【記載必須】'!O$7)</f>
        <v/>
      </c>
      <c r="CN10" s="178" t="str">
        <f>IF('1_共通入力シート【記載必須】'!P$7="","",'1_共通入力シート【記載必須】'!P$7)</f>
        <v/>
      </c>
      <c r="CO10" s="129" t="str">
        <f>IF('1_共通入力シート【記載必須】'!Q$7="","",'1_共通入力シート【記載必須】'!Q$7)</f>
        <v/>
      </c>
      <c r="CP10" s="129" t="str">
        <f>IF('1_共通入力シート【記載必須】'!R$7="","",'1_共通入力シート【記載必須】'!R$7)</f>
        <v/>
      </c>
      <c r="CQ10" s="179" t="str">
        <f>IF('1_共通入力シート【記載必須】'!S$7="","",'1_共通入力シート【記載必須】'!S$7)</f>
        <v/>
      </c>
      <c r="CR10" s="178" t="str">
        <f>IF('1_共通入力シート【記載必須】'!T$7="","",'1_共通入力シート【記載必須】'!T$7)</f>
        <v/>
      </c>
      <c r="CS10" s="129" t="str">
        <f>IF('1_共通入力シート【記載必須】'!U$7="","",'1_共通入力シート【記載必須】'!U$7)</f>
        <v/>
      </c>
      <c r="CT10" s="129" t="str">
        <f>IF('1_共通入力シート【記載必須】'!V$7="","",'1_共通入力シート【記載必須】'!V$7)</f>
        <v/>
      </c>
      <c r="CU10" s="179" t="str">
        <f>IF('1_共通入力シート【記載必須】'!W$7="","",'1_共通入力シート【記載必須】'!W$7)</f>
        <v/>
      </c>
      <c r="CV10" s="178" t="str">
        <f>IF('1_共通入力シート【記載必須】'!X$7="","",'1_共通入力シート【記載必須】'!X$7)</f>
        <v/>
      </c>
      <c r="CW10" s="129" t="str">
        <f>IF('1_共通入力シート【記載必須】'!Y$7="","",'1_共通入力シート【記載必須】'!Y$7)</f>
        <v/>
      </c>
      <c r="CX10" s="129" t="str">
        <f>IF('1_共通入力シート【記載必須】'!Z$7="","",'1_共通入力シート【記載必須】'!Z$7)</f>
        <v/>
      </c>
      <c r="CY10" s="179" t="str">
        <f>IF('1_共通入力シート【記載必須】'!AA$7="","",'1_共通入力シート【記載必須】'!AA$7)</f>
        <v/>
      </c>
      <c r="CZ10" s="178" t="str">
        <f>IF('1_共通入力シート【記載必須】'!AB$7="","",'1_共通入力シート【記載必須】'!AB$7)</f>
        <v>合計特殊出生率</v>
      </c>
      <c r="DA10" s="180" t="str">
        <f>IF('1_共通入力シート【記載必須】'!AC$7="","",'1_共通入力シート【記載必須】'!AC$7)</f>
        <v/>
      </c>
      <c r="DB10" s="179" t="str">
        <f>IF('1_共通入力シート【記載必須】'!AD$7="","",'1_共通入力シート【記載必須】'!AD$7)</f>
        <v>1.51(H30～R4年)</v>
      </c>
      <c r="DC10" s="178" t="str">
        <f>IF('1_共通入力シート【記載必須】'!AE$7="","",'1_共通入力シート【記載必須】'!AE$7)</f>
        <v>婚姻件数</v>
      </c>
      <c r="DD10" s="129" t="str">
        <f>IF('1_共通入力シート【記載必須】'!AF$7="","",'1_共通入力シート【記載必須】'!AF$7)</f>
        <v>件</v>
      </c>
      <c r="DE10" s="179" t="str">
        <f>IF('1_共通入力シート【記載必須】'!AG$7="","",'1_共通入力シート【記載必須】'!AG$7)</f>
        <v>41
（R5.1～R5.12）</v>
      </c>
      <c r="DF10" s="178" t="str">
        <f>IF('1_共通入力シート【記載必須】'!AH$7="","",'1_共通入力シート【記載必須】'!AH$7)</f>
        <v>婚姻率</v>
      </c>
      <c r="DG10" s="180" t="str">
        <f>IF('1_共通入力シート【記載必須】'!AI$7="","",'1_共通入力シート【記載必須】'!AI$7)</f>
        <v/>
      </c>
      <c r="DH10" s="179" t="str">
        <f>IF('1_共通入力シート【記載必須】'!AJ$7="","",'1_共通入力シート【記載必須】'!AJ$7)</f>
        <v>1.7（令和5年）</v>
      </c>
      <c r="DI10" s="226"/>
      <c r="DJ10" s="229"/>
      <c r="DK10" s="227"/>
      <c r="DL10" s="228"/>
      <c r="DM10" s="226"/>
      <c r="DN10" s="229"/>
      <c r="DO10" s="227"/>
      <c r="DP10" s="228"/>
      <c r="DQ10" s="226"/>
      <c r="DR10" s="229"/>
      <c r="DS10" s="227"/>
      <c r="DT10" s="228"/>
      <c r="DU10" s="226"/>
      <c r="DV10" s="229"/>
      <c r="DW10" s="227"/>
      <c r="DX10" s="228"/>
      <c r="DY10" s="226"/>
      <c r="DZ10" s="229"/>
      <c r="EA10" s="227"/>
      <c r="EB10" s="228"/>
      <c r="EC10" s="216" t="s">
        <v>321</v>
      </c>
      <c r="ED10" s="217" t="s">
        <v>35</v>
      </c>
      <c r="EE10" s="355"/>
      <c r="EF10" s="228"/>
      <c r="EG10" s="216" t="s">
        <v>322</v>
      </c>
      <c r="EH10" s="217" t="s">
        <v>35</v>
      </c>
      <c r="EI10" s="227"/>
      <c r="EJ10" s="228"/>
      <c r="EK10" s="216" t="s">
        <v>323</v>
      </c>
      <c r="EL10" s="217" t="s">
        <v>35</v>
      </c>
      <c r="EM10" s="227"/>
      <c r="EN10" s="228"/>
      <c r="EO10" s="226"/>
      <c r="EP10" s="229"/>
      <c r="EQ10" s="227"/>
      <c r="ER10" s="228"/>
      <c r="ES10" s="226"/>
      <c r="ET10" s="229"/>
      <c r="EU10" s="227"/>
      <c r="EV10" s="228"/>
      <c r="EW10" s="226"/>
      <c r="EX10" s="229"/>
      <c r="EY10" s="227"/>
      <c r="EZ10" s="228"/>
      <c r="FA10" s="226"/>
      <c r="FB10" s="229"/>
      <c r="FC10" s="227"/>
      <c r="FD10" s="228"/>
      <c r="FE10" s="226"/>
      <c r="FF10" s="229"/>
      <c r="FG10" s="227"/>
      <c r="FH10" s="228"/>
      <c r="FI10" s="520"/>
      <c r="FJ10" s="519"/>
      <c r="FK10" s="523"/>
      <c r="FL10" s="218" t="str">
        <f t="shared" si="57"/>
        <v>NG</v>
      </c>
      <c r="FM10" s="121"/>
      <c r="FN10" s="122" t="str">
        <f t="shared" ref="FN10:FN13" si="77">IF(FM10="含まれていない","OK","NG")</f>
        <v>NG</v>
      </c>
      <c r="FO10" s="121"/>
      <c r="FP10" s="122" t="str">
        <f t="shared" si="68"/>
        <v>NG</v>
      </c>
      <c r="FQ10" s="121"/>
      <c r="FR10" s="122" t="str">
        <f t="shared" ref="FR10:FR13" si="78">IF(FQ10="含まれていない","OK","NG")</f>
        <v>NG</v>
      </c>
      <c r="FS10" s="121"/>
      <c r="FT10" s="122" t="str">
        <f t="shared" ref="FT10:FT13" si="79">IF(FS10="含まれていない","OK","NG")</f>
        <v>NG</v>
      </c>
      <c r="FU10" s="121"/>
      <c r="FV10" s="122" t="str">
        <f t="shared" si="61"/>
        <v>NG</v>
      </c>
      <c r="FW10" s="121"/>
      <c r="FX10" s="122" t="str">
        <f t="shared" ref="FX10:FX13" si="80">IF(FW10="含まれていない","OK","NG")</f>
        <v>NG</v>
      </c>
      <c r="FY10" s="218" t="str">
        <f t="shared" si="63"/>
        <v>OK</v>
      </c>
      <c r="FZ10" s="178" t="str">
        <f>IFERROR(VLOOKUP($L10,リンク先!$E$147:$M$157,2,FALSE)&amp;"","")</f>
        <v/>
      </c>
      <c r="GA10" s="123"/>
      <c r="GB10" s="122" t="str">
        <f t="shared" ref="GB10:GB13" si="81">IF(OR(GA10="○",FZ10=""),"OK","NG")</f>
        <v>OK</v>
      </c>
      <c r="GC10" s="178" t="str">
        <f>IFERROR(VLOOKUP($L10,リンク先!$E$147:$M$157,3,FALSE)&amp;"","")</f>
        <v/>
      </c>
      <c r="GD10" s="123"/>
      <c r="GE10" s="122" t="str">
        <f t="shared" ref="GE10:GE13" si="82">IF(OR(GD10="○",GC10=""),"OK","NG")</f>
        <v>OK</v>
      </c>
      <c r="GF10" s="178" t="str">
        <f>IFERROR(VLOOKUP($L10,リンク先!$E$147:$M$157,4,FALSE)&amp;"","")</f>
        <v/>
      </c>
      <c r="GG10" s="123"/>
      <c r="GH10" s="122" t="str">
        <f t="shared" ref="GH10:GH13" si="83">IF(OR(GG10="○",GF10=""),"OK","NG")</f>
        <v>OK</v>
      </c>
      <c r="GI10" s="428"/>
      <c r="GK10" s="135" t="str">
        <f t="shared" si="67"/>
        <v/>
      </c>
    </row>
    <row r="11" spans="2:193" ht="187.5" hidden="1" customHeight="1" thickBot="1" x14ac:dyDescent="0.2">
      <c r="B11" s="170" t="s">
        <v>199</v>
      </c>
      <c r="C11" s="171">
        <f>'1_共通入力シート【記載必須】'!$B$7</f>
        <v>402141</v>
      </c>
      <c r="D11" s="172" t="str">
        <f>'1_共通入力シート【記載必須】'!$C$7</f>
        <v>市町村</v>
      </c>
      <c r="E11" s="173" t="str">
        <f>'1_共通入力シート【記載必須】'!$D$7</f>
        <v>福岡県</v>
      </c>
      <c r="F11" s="126" t="str">
        <f>'1_共通入力シート【記載必須】'!$E$7</f>
        <v>豊前市</v>
      </c>
      <c r="G11" s="125" t="str">
        <f>'1_共通入力シート【記載必須】'!$F$7</f>
        <v>福岡県豊前市</v>
      </c>
      <c r="H11" s="222"/>
      <c r="I11" s="118"/>
      <c r="J11" s="82"/>
      <c r="K11" s="82"/>
      <c r="L11" s="82"/>
      <c r="M11" s="83"/>
      <c r="N11" s="212" t="b">
        <f>IF(リンク先!$G$2=GK11,リンク先!$F$2,IF(リンク先!$G$3=GK11,リンク先!$F$3,IF(リンク先!$G$4=GK11,リンク先!$F$4,IF(リンク先!$G$5=GK11,リンク先!$F$5,IF(リンク先!$G$6=GK11,リンク先!$F$6,IF(リンク先!$G$7=GK11,リンク先!$F$7,IF(リンク先!$G$8=GK11,リンク先!$F$8)))))))</f>
        <v>0</v>
      </c>
      <c r="O11" s="174">
        <f t="shared" si="69"/>
        <v>0</v>
      </c>
      <c r="P11" s="84"/>
      <c r="Q11" s="213">
        <f t="shared" si="70"/>
        <v>0</v>
      </c>
      <c r="R11" s="214">
        <f t="shared" si="71"/>
        <v>0</v>
      </c>
      <c r="S11" s="352"/>
      <c r="T11" s="510">
        <f t="shared" si="27"/>
        <v>0</v>
      </c>
      <c r="U11" s="224"/>
      <c r="V11" s="223"/>
      <c r="W11" s="510">
        <f t="shared" si="28"/>
        <v>0</v>
      </c>
      <c r="X11" s="224"/>
      <c r="Y11" s="223"/>
      <c r="Z11" s="510">
        <f t="shared" si="29"/>
        <v>0</v>
      </c>
      <c r="AA11" s="224"/>
      <c r="AB11" s="223"/>
      <c r="AC11" s="510">
        <f t="shared" si="30"/>
        <v>0</v>
      </c>
      <c r="AD11" s="224"/>
      <c r="AE11" s="223"/>
      <c r="AF11" s="510">
        <f t="shared" si="31"/>
        <v>0</v>
      </c>
      <c r="AG11" s="224"/>
      <c r="AH11" s="223"/>
      <c r="AI11" s="510">
        <f t="shared" si="32"/>
        <v>0</v>
      </c>
      <c r="AJ11" s="224"/>
      <c r="AK11" s="223"/>
      <c r="AL11" s="510">
        <f t="shared" si="33"/>
        <v>0</v>
      </c>
      <c r="AM11" s="224"/>
      <c r="AN11" s="223"/>
      <c r="AO11" s="510">
        <f t="shared" si="34"/>
        <v>0</v>
      </c>
      <c r="AP11" s="224"/>
      <c r="AQ11" s="223"/>
      <c r="AR11" s="510">
        <f t="shared" si="35"/>
        <v>0</v>
      </c>
      <c r="AS11" s="224"/>
      <c r="AT11" s="223"/>
      <c r="AU11" s="510">
        <f t="shared" si="36"/>
        <v>0</v>
      </c>
      <c r="AV11" s="224"/>
      <c r="AW11" s="223"/>
      <c r="AX11" s="510">
        <f t="shared" si="37"/>
        <v>0</v>
      </c>
      <c r="AY11" s="353"/>
      <c r="AZ11" s="343">
        <f t="shared" si="72"/>
        <v>0</v>
      </c>
      <c r="BA11" s="177">
        <f t="shared" si="73"/>
        <v>0</v>
      </c>
      <c r="BB11" s="215">
        <f t="shared" si="74"/>
        <v>0</v>
      </c>
      <c r="BC11" s="225"/>
      <c r="BD11" s="196"/>
      <c r="BE11" s="197"/>
      <c r="BF11" s="198"/>
      <c r="BG11" s="175" t="e">
        <f t="shared" si="75"/>
        <v>#VALUE!</v>
      </c>
      <c r="BH11" s="176">
        <f t="shared" si="76"/>
        <v>2025</v>
      </c>
      <c r="BI11" s="350" t="str">
        <f>'1_共通入力シート【記載必須】'!$G$7</f>
        <v>　本市では、20歳代から30歳代前半の出生率が高く、合計特殊出生率は1.51（H30-R4）と全国、福岡県の平均を上回って推移しているものの、人口を将来にわたって維持するために必要な数値には届いていない。
　出会いの場を創出するべく、福岡県出会い応援事業を活用したり、若年層の新婚世帯の経済的不安を取り除くべく、賃貸家賃補助や定住につなげるため、住宅のリフォーム費用の助成制度を設けているところであり、この取組は継続していく。</v>
      </c>
      <c r="BJ11" s="347"/>
      <c r="BK11" s="356"/>
      <c r="BL11" s="345"/>
      <c r="BM11" s="356"/>
      <c r="BN11" s="346"/>
      <c r="BO11" s="357"/>
      <c r="BP11" s="346"/>
      <c r="BQ11" s="356"/>
      <c r="BR11" s="346"/>
      <c r="BS11" s="358"/>
      <c r="BT11" s="346"/>
      <c r="BU11" s="356"/>
      <c r="BV11" s="346"/>
      <c r="BW11" s="356"/>
      <c r="BX11" s="346"/>
      <c r="BY11" s="356"/>
      <c r="BZ11" s="346"/>
      <c r="CA11" s="356"/>
      <c r="CB11" s="346"/>
      <c r="CC11" s="356"/>
      <c r="CD11" s="346"/>
      <c r="CE11" s="359"/>
      <c r="CF11" s="178" t="str">
        <f>IF('1_共通入力シート【記載必須】'!H$7="","",'1_共通入力シート【記載必須】'!H$7)</f>
        <v>空き家バンク活用率</v>
      </c>
      <c r="CG11" s="129" t="str">
        <f>IF('1_共通入力シート【記載必須】'!I$7="","",'1_共通入力シート【記載必須】'!I$7)</f>
        <v>％</v>
      </c>
      <c r="CH11" s="129" t="str">
        <f>IF('1_共通入力シート【記載必須】'!J$7="","",'1_共通入力シート【記載必須】'!J$7)</f>
        <v>40.0％（令和9年度）</v>
      </c>
      <c r="CI11" s="179" t="str">
        <f>IF('1_共通入力シート【記載必須】'!K$7="","",'1_共通入力シート【記載必須】'!K$7)</f>
        <v>31.0％（令和3年度）</v>
      </c>
      <c r="CJ11" s="178" t="str">
        <f>IF('1_共通入力シート【記載必須】'!L$7="","",'1_共通入力シート【記載必須】'!L$7)</f>
        <v/>
      </c>
      <c r="CK11" s="129" t="str">
        <f>IF('1_共通入力シート【記載必須】'!M$7="","",'1_共通入力シート【記載必須】'!M$7)</f>
        <v/>
      </c>
      <c r="CL11" s="129" t="str">
        <f>IF('1_共通入力シート【記載必須】'!N$7="","",'1_共通入力シート【記載必須】'!N$7)</f>
        <v/>
      </c>
      <c r="CM11" s="179" t="str">
        <f>IF('1_共通入力シート【記載必須】'!O$7="","",'1_共通入力シート【記載必須】'!O$7)</f>
        <v/>
      </c>
      <c r="CN11" s="178" t="str">
        <f>IF('1_共通入力シート【記載必須】'!P$7="","",'1_共通入力シート【記載必須】'!P$7)</f>
        <v/>
      </c>
      <c r="CO11" s="129" t="str">
        <f>IF('1_共通入力シート【記載必須】'!Q$7="","",'1_共通入力シート【記載必須】'!Q$7)</f>
        <v/>
      </c>
      <c r="CP11" s="129" t="str">
        <f>IF('1_共通入力シート【記載必須】'!R$7="","",'1_共通入力シート【記載必須】'!R$7)</f>
        <v/>
      </c>
      <c r="CQ11" s="179" t="str">
        <f>IF('1_共通入力シート【記載必須】'!S$7="","",'1_共通入力シート【記載必須】'!S$7)</f>
        <v/>
      </c>
      <c r="CR11" s="178" t="str">
        <f>IF('1_共通入力シート【記載必須】'!T$7="","",'1_共通入力シート【記載必須】'!T$7)</f>
        <v/>
      </c>
      <c r="CS11" s="129" t="str">
        <f>IF('1_共通入力シート【記載必須】'!U$7="","",'1_共通入力シート【記載必須】'!U$7)</f>
        <v/>
      </c>
      <c r="CT11" s="129" t="str">
        <f>IF('1_共通入力シート【記載必須】'!V$7="","",'1_共通入力シート【記載必須】'!V$7)</f>
        <v/>
      </c>
      <c r="CU11" s="179" t="str">
        <f>IF('1_共通入力シート【記載必須】'!W$7="","",'1_共通入力シート【記載必須】'!W$7)</f>
        <v/>
      </c>
      <c r="CV11" s="178" t="str">
        <f>IF('1_共通入力シート【記載必須】'!X$7="","",'1_共通入力シート【記載必須】'!X$7)</f>
        <v/>
      </c>
      <c r="CW11" s="129" t="str">
        <f>IF('1_共通入力シート【記載必須】'!Y$7="","",'1_共通入力シート【記載必須】'!Y$7)</f>
        <v/>
      </c>
      <c r="CX11" s="129" t="str">
        <f>IF('1_共通入力シート【記載必須】'!Z$7="","",'1_共通入力シート【記載必須】'!Z$7)</f>
        <v/>
      </c>
      <c r="CY11" s="179" t="str">
        <f>IF('1_共通入力シート【記載必須】'!AA$7="","",'1_共通入力シート【記載必須】'!AA$7)</f>
        <v/>
      </c>
      <c r="CZ11" s="178" t="str">
        <f>IF('1_共通入力シート【記載必須】'!AB$7="","",'1_共通入力シート【記載必須】'!AB$7)</f>
        <v>合計特殊出生率</v>
      </c>
      <c r="DA11" s="180" t="str">
        <f>IF('1_共通入力シート【記載必須】'!AC$7="","",'1_共通入力シート【記載必須】'!AC$7)</f>
        <v/>
      </c>
      <c r="DB11" s="179" t="str">
        <f>IF('1_共通入力シート【記載必須】'!AD$7="","",'1_共通入力シート【記載必須】'!AD$7)</f>
        <v>1.51(H30～R4年)</v>
      </c>
      <c r="DC11" s="178" t="str">
        <f>IF('1_共通入力シート【記載必須】'!AE$7="","",'1_共通入力シート【記載必須】'!AE$7)</f>
        <v>婚姻件数</v>
      </c>
      <c r="DD11" s="129" t="str">
        <f>IF('1_共通入力シート【記載必須】'!AF$7="","",'1_共通入力シート【記載必須】'!AF$7)</f>
        <v>件</v>
      </c>
      <c r="DE11" s="179" t="str">
        <f>IF('1_共通入力シート【記載必須】'!AG$7="","",'1_共通入力シート【記載必須】'!AG$7)</f>
        <v>41
（R5.1～R5.12）</v>
      </c>
      <c r="DF11" s="178" t="str">
        <f>IF('1_共通入力シート【記載必須】'!AH$7="","",'1_共通入力シート【記載必須】'!AH$7)</f>
        <v>婚姻率</v>
      </c>
      <c r="DG11" s="180" t="str">
        <f>IF('1_共通入力シート【記載必須】'!AI$7="","",'1_共通入力シート【記載必須】'!AI$7)</f>
        <v/>
      </c>
      <c r="DH11" s="179" t="str">
        <f>IF('1_共通入力シート【記載必須】'!AJ$7="","",'1_共通入力シート【記載必須】'!AJ$7)</f>
        <v>1.7（令和5年）</v>
      </c>
      <c r="DI11" s="226"/>
      <c r="DJ11" s="229"/>
      <c r="DK11" s="227"/>
      <c r="DL11" s="228"/>
      <c r="DM11" s="226"/>
      <c r="DN11" s="229"/>
      <c r="DO11" s="227"/>
      <c r="DP11" s="228"/>
      <c r="DQ11" s="226"/>
      <c r="DR11" s="229"/>
      <c r="DS11" s="227"/>
      <c r="DT11" s="228"/>
      <c r="DU11" s="226"/>
      <c r="DV11" s="229"/>
      <c r="DW11" s="227"/>
      <c r="DX11" s="228"/>
      <c r="DY11" s="226"/>
      <c r="DZ11" s="229"/>
      <c r="EA11" s="227"/>
      <c r="EB11" s="228"/>
      <c r="EC11" s="216" t="s">
        <v>321</v>
      </c>
      <c r="ED11" s="217" t="s">
        <v>35</v>
      </c>
      <c r="EE11" s="355"/>
      <c r="EF11" s="228"/>
      <c r="EG11" s="216" t="s">
        <v>322</v>
      </c>
      <c r="EH11" s="217" t="s">
        <v>35</v>
      </c>
      <c r="EI11" s="227"/>
      <c r="EJ11" s="228"/>
      <c r="EK11" s="216" t="s">
        <v>323</v>
      </c>
      <c r="EL11" s="217" t="s">
        <v>35</v>
      </c>
      <c r="EM11" s="227"/>
      <c r="EN11" s="228"/>
      <c r="EO11" s="226"/>
      <c r="EP11" s="229"/>
      <c r="EQ11" s="227"/>
      <c r="ER11" s="228"/>
      <c r="ES11" s="226"/>
      <c r="ET11" s="229"/>
      <c r="EU11" s="227"/>
      <c r="EV11" s="228"/>
      <c r="EW11" s="226"/>
      <c r="EX11" s="229"/>
      <c r="EY11" s="227"/>
      <c r="EZ11" s="228"/>
      <c r="FA11" s="226"/>
      <c r="FB11" s="229"/>
      <c r="FC11" s="227"/>
      <c r="FD11" s="228"/>
      <c r="FE11" s="226"/>
      <c r="FF11" s="229"/>
      <c r="FG11" s="227"/>
      <c r="FH11" s="228"/>
      <c r="FI11" s="520"/>
      <c r="FJ11" s="519"/>
      <c r="FK11" s="523"/>
      <c r="FL11" s="218" t="str">
        <f t="shared" si="57"/>
        <v>NG</v>
      </c>
      <c r="FM11" s="121"/>
      <c r="FN11" s="122" t="str">
        <f t="shared" si="77"/>
        <v>NG</v>
      </c>
      <c r="FO11" s="121"/>
      <c r="FP11" s="122" t="str">
        <f t="shared" si="68"/>
        <v>NG</v>
      </c>
      <c r="FQ11" s="121"/>
      <c r="FR11" s="122" t="str">
        <f t="shared" si="78"/>
        <v>NG</v>
      </c>
      <c r="FS11" s="121"/>
      <c r="FT11" s="122" t="str">
        <f t="shared" si="79"/>
        <v>NG</v>
      </c>
      <c r="FU11" s="121"/>
      <c r="FV11" s="122" t="str">
        <f t="shared" si="61"/>
        <v>NG</v>
      </c>
      <c r="FW11" s="121"/>
      <c r="FX11" s="122" t="str">
        <f t="shared" si="80"/>
        <v>NG</v>
      </c>
      <c r="FY11" s="218" t="str">
        <f t="shared" si="63"/>
        <v>OK</v>
      </c>
      <c r="FZ11" s="178" t="str">
        <f>IFERROR(VLOOKUP($L11,リンク先!$E$147:$M$157,2,FALSE)&amp;"","")</f>
        <v/>
      </c>
      <c r="GA11" s="123"/>
      <c r="GB11" s="122" t="str">
        <f t="shared" si="81"/>
        <v>OK</v>
      </c>
      <c r="GC11" s="178" t="str">
        <f>IFERROR(VLOOKUP($L11,リンク先!$E$147:$M$157,3,FALSE)&amp;"","")</f>
        <v/>
      </c>
      <c r="GD11" s="123"/>
      <c r="GE11" s="122" t="str">
        <f t="shared" si="82"/>
        <v>OK</v>
      </c>
      <c r="GF11" s="178" t="str">
        <f>IFERROR(VLOOKUP($L11,リンク先!$E$147:$M$157,4,FALSE)&amp;"","")</f>
        <v/>
      </c>
      <c r="GG11" s="123"/>
      <c r="GH11" s="122" t="str">
        <f t="shared" si="83"/>
        <v>OK</v>
      </c>
      <c r="GI11" s="428"/>
      <c r="GK11" s="135" t="str">
        <f t="shared" si="67"/>
        <v/>
      </c>
    </row>
    <row r="12" spans="2:193" ht="187.5" hidden="1" customHeight="1" thickBot="1" x14ac:dyDescent="0.2">
      <c r="B12" s="170" t="s">
        <v>200</v>
      </c>
      <c r="C12" s="171">
        <f>'1_共通入力シート【記載必須】'!$B$7</f>
        <v>402141</v>
      </c>
      <c r="D12" s="172" t="str">
        <f>'1_共通入力シート【記載必須】'!$C$7</f>
        <v>市町村</v>
      </c>
      <c r="E12" s="173" t="str">
        <f>'1_共通入力シート【記載必須】'!$D$7</f>
        <v>福岡県</v>
      </c>
      <c r="F12" s="126" t="str">
        <f>'1_共通入力シート【記載必須】'!$E$7</f>
        <v>豊前市</v>
      </c>
      <c r="G12" s="125" t="str">
        <f>'1_共通入力シート【記載必須】'!$F$7</f>
        <v>福岡県豊前市</v>
      </c>
      <c r="H12" s="222"/>
      <c r="I12" s="118"/>
      <c r="J12" s="82"/>
      <c r="K12" s="82"/>
      <c r="L12" s="82"/>
      <c r="M12" s="83"/>
      <c r="N12" s="212" t="b">
        <f>IF(リンク先!$G$2=GK12,リンク先!$F$2,IF(リンク先!$G$3=GK12,リンク先!$F$3,IF(リンク先!$G$4=GK12,リンク先!$F$4,IF(リンク先!$G$5=GK12,リンク先!$F$5,IF(リンク先!$G$6=GK12,リンク先!$F$6,IF(リンク先!$G$7=GK12,リンク先!$F$7,IF(リンク先!$G$8=GK12,リンク先!$F$8)))))))</f>
        <v>0</v>
      </c>
      <c r="O12" s="174">
        <f t="shared" si="69"/>
        <v>0</v>
      </c>
      <c r="P12" s="84"/>
      <c r="Q12" s="213">
        <f t="shared" si="70"/>
        <v>0</v>
      </c>
      <c r="R12" s="214">
        <f t="shared" si="71"/>
        <v>0</v>
      </c>
      <c r="S12" s="352"/>
      <c r="T12" s="510">
        <f t="shared" si="27"/>
        <v>0</v>
      </c>
      <c r="U12" s="224"/>
      <c r="V12" s="223"/>
      <c r="W12" s="510">
        <f t="shared" si="28"/>
        <v>0</v>
      </c>
      <c r="X12" s="224"/>
      <c r="Y12" s="223"/>
      <c r="Z12" s="510">
        <f t="shared" si="29"/>
        <v>0</v>
      </c>
      <c r="AA12" s="224"/>
      <c r="AB12" s="223"/>
      <c r="AC12" s="510">
        <f t="shared" si="30"/>
        <v>0</v>
      </c>
      <c r="AD12" s="224"/>
      <c r="AE12" s="223"/>
      <c r="AF12" s="510">
        <f t="shared" si="31"/>
        <v>0</v>
      </c>
      <c r="AG12" s="224"/>
      <c r="AH12" s="223"/>
      <c r="AI12" s="510">
        <f t="shared" si="32"/>
        <v>0</v>
      </c>
      <c r="AJ12" s="224"/>
      <c r="AK12" s="223"/>
      <c r="AL12" s="510">
        <f t="shared" si="33"/>
        <v>0</v>
      </c>
      <c r="AM12" s="224"/>
      <c r="AN12" s="223"/>
      <c r="AO12" s="510">
        <f t="shared" si="34"/>
        <v>0</v>
      </c>
      <c r="AP12" s="224"/>
      <c r="AQ12" s="223"/>
      <c r="AR12" s="510">
        <f t="shared" si="35"/>
        <v>0</v>
      </c>
      <c r="AS12" s="224"/>
      <c r="AT12" s="223"/>
      <c r="AU12" s="510">
        <f t="shared" si="36"/>
        <v>0</v>
      </c>
      <c r="AV12" s="224"/>
      <c r="AW12" s="223"/>
      <c r="AX12" s="510">
        <f t="shared" si="37"/>
        <v>0</v>
      </c>
      <c r="AY12" s="353"/>
      <c r="AZ12" s="343">
        <f t="shared" si="72"/>
        <v>0</v>
      </c>
      <c r="BA12" s="177">
        <f t="shared" si="73"/>
        <v>0</v>
      </c>
      <c r="BB12" s="215">
        <f t="shared" si="74"/>
        <v>0</v>
      </c>
      <c r="BC12" s="225"/>
      <c r="BD12" s="196"/>
      <c r="BE12" s="197"/>
      <c r="BF12" s="198"/>
      <c r="BG12" s="175" t="e">
        <f t="shared" si="75"/>
        <v>#VALUE!</v>
      </c>
      <c r="BH12" s="176">
        <f t="shared" si="76"/>
        <v>2025</v>
      </c>
      <c r="BI12" s="350" t="str">
        <f>'1_共通入力シート【記載必須】'!$G$7</f>
        <v>　本市では、20歳代から30歳代前半の出生率が高く、合計特殊出生率は1.51（H30-R4）と全国、福岡県の平均を上回って推移しているものの、人口を将来にわたって維持するために必要な数値には届いていない。
　出会いの場を創出するべく、福岡県出会い応援事業を活用したり、若年層の新婚世帯の経済的不安を取り除くべく、賃貸家賃補助や定住につなげるため、住宅のリフォーム費用の助成制度を設けているところであり、この取組は継続していく。</v>
      </c>
      <c r="BJ12" s="347"/>
      <c r="BK12" s="356"/>
      <c r="BL12" s="345"/>
      <c r="BM12" s="356"/>
      <c r="BN12" s="346"/>
      <c r="BO12" s="357"/>
      <c r="BP12" s="346"/>
      <c r="BQ12" s="356"/>
      <c r="BR12" s="346"/>
      <c r="BS12" s="358"/>
      <c r="BT12" s="346"/>
      <c r="BU12" s="356"/>
      <c r="BV12" s="346"/>
      <c r="BW12" s="356"/>
      <c r="BX12" s="346"/>
      <c r="BY12" s="356"/>
      <c r="BZ12" s="346"/>
      <c r="CA12" s="356"/>
      <c r="CB12" s="346"/>
      <c r="CC12" s="356"/>
      <c r="CD12" s="346"/>
      <c r="CE12" s="359"/>
      <c r="CF12" s="178" t="str">
        <f>IF('1_共通入力シート【記載必須】'!H$7="","",'1_共通入力シート【記載必須】'!H$7)</f>
        <v>空き家バンク活用率</v>
      </c>
      <c r="CG12" s="129" t="str">
        <f>IF('1_共通入力シート【記載必須】'!I$7="","",'1_共通入力シート【記載必須】'!I$7)</f>
        <v>％</v>
      </c>
      <c r="CH12" s="129" t="str">
        <f>IF('1_共通入力シート【記載必須】'!J$7="","",'1_共通入力シート【記載必須】'!J$7)</f>
        <v>40.0％（令和9年度）</v>
      </c>
      <c r="CI12" s="179" t="str">
        <f>IF('1_共通入力シート【記載必須】'!K$7="","",'1_共通入力シート【記載必須】'!K$7)</f>
        <v>31.0％（令和3年度）</v>
      </c>
      <c r="CJ12" s="178" t="str">
        <f>IF('1_共通入力シート【記載必須】'!L$7="","",'1_共通入力シート【記載必須】'!L$7)</f>
        <v/>
      </c>
      <c r="CK12" s="129" t="str">
        <f>IF('1_共通入力シート【記載必須】'!M$7="","",'1_共通入力シート【記載必須】'!M$7)</f>
        <v/>
      </c>
      <c r="CL12" s="129" t="str">
        <f>IF('1_共通入力シート【記載必須】'!N$7="","",'1_共通入力シート【記載必須】'!N$7)</f>
        <v/>
      </c>
      <c r="CM12" s="179" t="str">
        <f>IF('1_共通入力シート【記載必須】'!O$7="","",'1_共通入力シート【記載必須】'!O$7)</f>
        <v/>
      </c>
      <c r="CN12" s="178" t="str">
        <f>IF('1_共通入力シート【記載必須】'!P$7="","",'1_共通入力シート【記載必須】'!P$7)</f>
        <v/>
      </c>
      <c r="CO12" s="129" t="str">
        <f>IF('1_共通入力シート【記載必須】'!Q$7="","",'1_共通入力シート【記載必須】'!Q$7)</f>
        <v/>
      </c>
      <c r="CP12" s="129" t="str">
        <f>IF('1_共通入力シート【記載必須】'!R$7="","",'1_共通入力シート【記載必須】'!R$7)</f>
        <v/>
      </c>
      <c r="CQ12" s="179" t="str">
        <f>IF('1_共通入力シート【記載必須】'!S$7="","",'1_共通入力シート【記載必須】'!S$7)</f>
        <v/>
      </c>
      <c r="CR12" s="178" t="str">
        <f>IF('1_共通入力シート【記載必須】'!T$7="","",'1_共通入力シート【記載必須】'!T$7)</f>
        <v/>
      </c>
      <c r="CS12" s="129" t="str">
        <f>IF('1_共通入力シート【記載必須】'!U$7="","",'1_共通入力シート【記載必須】'!U$7)</f>
        <v/>
      </c>
      <c r="CT12" s="129" t="str">
        <f>IF('1_共通入力シート【記載必須】'!V$7="","",'1_共通入力シート【記載必須】'!V$7)</f>
        <v/>
      </c>
      <c r="CU12" s="179" t="str">
        <f>IF('1_共通入力シート【記載必須】'!W$7="","",'1_共通入力シート【記載必須】'!W$7)</f>
        <v/>
      </c>
      <c r="CV12" s="178" t="str">
        <f>IF('1_共通入力シート【記載必須】'!X$7="","",'1_共通入力シート【記載必須】'!X$7)</f>
        <v/>
      </c>
      <c r="CW12" s="129" t="str">
        <f>IF('1_共通入力シート【記載必須】'!Y$7="","",'1_共通入力シート【記載必須】'!Y$7)</f>
        <v/>
      </c>
      <c r="CX12" s="129" t="str">
        <f>IF('1_共通入力シート【記載必須】'!Z$7="","",'1_共通入力シート【記載必須】'!Z$7)</f>
        <v/>
      </c>
      <c r="CY12" s="179" t="str">
        <f>IF('1_共通入力シート【記載必須】'!AA$7="","",'1_共通入力シート【記載必須】'!AA$7)</f>
        <v/>
      </c>
      <c r="CZ12" s="178" t="str">
        <f>IF('1_共通入力シート【記載必須】'!AB$7="","",'1_共通入力シート【記載必須】'!AB$7)</f>
        <v>合計特殊出生率</v>
      </c>
      <c r="DA12" s="180" t="str">
        <f>IF('1_共通入力シート【記載必須】'!AC$7="","",'1_共通入力シート【記載必須】'!AC$7)</f>
        <v/>
      </c>
      <c r="DB12" s="179" t="str">
        <f>IF('1_共通入力シート【記載必須】'!AD$7="","",'1_共通入力シート【記載必須】'!AD$7)</f>
        <v>1.51(H30～R4年)</v>
      </c>
      <c r="DC12" s="178" t="str">
        <f>IF('1_共通入力シート【記載必須】'!AE$7="","",'1_共通入力シート【記載必須】'!AE$7)</f>
        <v>婚姻件数</v>
      </c>
      <c r="DD12" s="129" t="str">
        <f>IF('1_共通入力シート【記載必須】'!AF$7="","",'1_共通入力シート【記載必須】'!AF$7)</f>
        <v>件</v>
      </c>
      <c r="DE12" s="179" t="str">
        <f>IF('1_共通入力シート【記載必須】'!AG$7="","",'1_共通入力シート【記載必須】'!AG$7)</f>
        <v>41
（R5.1～R5.12）</v>
      </c>
      <c r="DF12" s="178" t="str">
        <f>IF('1_共通入力シート【記載必須】'!AH$7="","",'1_共通入力シート【記載必須】'!AH$7)</f>
        <v>婚姻率</v>
      </c>
      <c r="DG12" s="180" t="str">
        <f>IF('1_共通入力シート【記載必須】'!AI$7="","",'1_共通入力シート【記載必須】'!AI$7)</f>
        <v/>
      </c>
      <c r="DH12" s="179" t="str">
        <f>IF('1_共通入力シート【記載必須】'!AJ$7="","",'1_共通入力シート【記載必須】'!AJ$7)</f>
        <v>1.7（令和5年）</v>
      </c>
      <c r="DI12" s="226"/>
      <c r="DJ12" s="229"/>
      <c r="DK12" s="227"/>
      <c r="DL12" s="228"/>
      <c r="DM12" s="226"/>
      <c r="DN12" s="229"/>
      <c r="DO12" s="227"/>
      <c r="DP12" s="228"/>
      <c r="DQ12" s="226"/>
      <c r="DR12" s="229"/>
      <c r="DS12" s="227"/>
      <c r="DT12" s="228"/>
      <c r="DU12" s="226"/>
      <c r="DV12" s="229"/>
      <c r="DW12" s="227"/>
      <c r="DX12" s="228"/>
      <c r="DY12" s="226"/>
      <c r="DZ12" s="229"/>
      <c r="EA12" s="227"/>
      <c r="EB12" s="228"/>
      <c r="EC12" s="216" t="s">
        <v>321</v>
      </c>
      <c r="ED12" s="217" t="s">
        <v>35</v>
      </c>
      <c r="EE12" s="355"/>
      <c r="EF12" s="228"/>
      <c r="EG12" s="216" t="s">
        <v>322</v>
      </c>
      <c r="EH12" s="217" t="s">
        <v>35</v>
      </c>
      <c r="EI12" s="227"/>
      <c r="EJ12" s="228"/>
      <c r="EK12" s="216" t="s">
        <v>323</v>
      </c>
      <c r="EL12" s="217" t="s">
        <v>35</v>
      </c>
      <c r="EM12" s="227"/>
      <c r="EN12" s="228"/>
      <c r="EO12" s="226"/>
      <c r="EP12" s="229"/>
      <c r="EQ12" s="227"/>
      <c r="ER12" s="228"/>
      <c r="ES12" s="226"/>
      <c r="ET12" s="229"/>
      <c r="EU12" s="227"/>
      <c r="EV12" s="228"/>
      <c r="EW12" s="226"/>
      <c r="EX12" s="229"/>
      <c r="EY12" s="227"/>
      <c r="EZ12" s="228"/>
      <c r="FA12" s="226"/>
      <c r="FB12" s="229"/>
      <c r="FC12" s="227"/>
      <c r="FD12" s="228"/>
      <c r="FE12" s="226"/>
      <c r="FF12" s="229"/>
      <c r="FG12" s="227"/>
      <c r="FH12" s="228"/>
      <c r="FI12" s="520"/>
      <c r="FJ12" s="519"/>
      <c r="FK12" s="523"/>
      <c r="FL12" s="218" t="str">
        <f t="shared" si="57"/>
        <v>NG</v>
      </c>
      <c r="FM12" s="121"/>
      <c r="FN12" s="122" t="str">
        <f t="shared" si="77"/>
        <v>NG</v>
      </c>
      <c r="FO12" s="121"/>
      <c r="FP12" s="122" t="str">
        <f t="shared" si="68"/>
        <v>NG</v>
      </c>
      <c r="FQ12" s="121"/>
      <c r="FR12" s="122" t="str">
        <f t="shared" si="78"/>
        <v>NG</v>
      </c>
      <c r="FS12" s="121"/>
      <c r="FT12" s="122" t="str">
        <f t="shared" si="79"/>
        <v>NG</v>
      </c>
      <c r="FU12" s="121"/>
      <c r="FV12" s="122" t="str">
        <f t="shared" si="61"/>
        <v>NG</v>
      </c>
      <c r="FW12" s="121"/>
      <c r="FX12" s="122" t="str">
        <f t="shared" si="80"/>
        <v>NG</v>
      </c>
      <c r="FY12" s="218" t="str">
        <f t="shared" si="63"/>
        <v>OK</v>
      </c>
      <c r="FZ12" s="178" t="str">
        <f>IFERROR(VLOOKUP($L12,リンク先!$E$147:$M$157,2,FALSE)&amp;"","")</f>
        <v/>
      </c>
      <c r="GA12" s="123"/>
      <c r="GB12" s="122" t="str">
        <f t="shared" si="81"/>
        <v>OK</v>
      </c>
      <c r="GC12" s="178" t="str">
        <f>IFERROR(VLOOKUP($L12,リンク先!$E$147:$M$157,3,FALSE)&amp;"","")</f>
        <v/>
      </c>
      <c r="GD12" s="123"/>
      <c r="GE12" s="122" t="str">
        <f t="shared" si="82"/>
        <v>OK</v>
      </c>
      <c r="GF12" s="178" t="str">
        <f>IFERROR(VLOOKUP($L12,リンク先!$E$147:$M$157,4,FALSE)&amp;"","")</f>
        <v/>
      </c>
      <c r="GG12" s="123"/>
      <c r="GH12" s="122" t="str">
        <f t="shared" si="83"/>
        <v>OK</v>
      </c>
      <c r="GI12" s="428"/>
      <c r="GK12" s="135" t="str">
        <f t="shared" si="67"/>
        <v/>
      </c>
    </row>
    <row r="13" spans="2:193" ht="187.5" hidden="1" customHeight="1" thickBot="1" x14ac:dyDescent="0.2">
      <c r="B13" s="170" t="s">
        <v>201</v>
      </c>
      <c r="C13" s="171">
        <f>'1_共通入力シート【記載必須】'!$B$7</f>
        <v>402141</v>
      </c>
      <c r="D13" s="172" t="str">
        <f>'1_共通入力シート【記載必須】'!$C$7</f>
        <v>市町村</v>
      </c>
      <c r="E13" s="173" t="str">
        <f>'1_共通入力シート【記載必須】'!$D$7</f>
        <v>福岡県</v>
      </c>
      <c r="F13" s="126" t="str">
        <f>'1_共通入力シート【記載必須】'!$E$7</f>
        <v>豊前市</v>
      </c>
      <c r="G13" s="125" t="str">
        <f>'1_共通入力シート【記載必須】'!$F$7</f>
        <v>福岡県豊前市</v>
      </c>
      <c r="H13" s="222"/>
      <c r="I13" s="118"/>
      <c r="J13" s="82"/>
      <c r="K13" s="82"/>
      <c r="L13" s="82"/>
      <c r="M13" s="83"/>
      <c r="N13" s="212" t="b">
        <f>IF(リンク先!$G$2=GK13,リンク先!$F$2,IF(リンク先!$G$3=GK13,リンク先!$F$3,IF(リンク先!$G$4=GK13,リンク先!$F$4,IF(リンク先!$G$5=GK13,リンク先!$F$5,IF(リンク先!$G$6=GK13,リンク先!$F$6,IF(リンク先!$G$7=GK13,リンク先!$F$7,IF(リンク先!$G$8=GK13,リンク先!$F$8)))))))</f>
        <v>0</v>
      </c>
      <c r="O13" s="174">
        <f t="shared" si="69"/>
        <v>0</v>
      </c>
      <c r="P13" s="84"/>
      <c r="Q13" s="213">
        <f t="shared" si="70"/>
        <v>0</v>
      </c>
      <c r="R13" s="214">
        <f t="shared" si="71"/>
        <v>0</v>
      </c>
      <c r="S13" s="352"/>
      <c r="T13" s="510">
        <f t="shared" si="27"/>
        <v>0</v>
      </c>
      <c r="U13" s="224"/>
      <c r="V13" s="223"/>
      <c r="W13" s="510">
        <f t="shared" si="28"/>
        <v>0</v>
      </c>
      <c r="X13" s="224"/>
      <c r="Y13" s="223"/>
      <c r="Z13" s="510">
        <f t="shared" si="29"/>
        <v>0</v>
      </c>
      <c r="AA13" s="224"/>
      <c r="AB13" s="223"/>
      <c r="AC13" s="510">
        <f t="shared" si="30"/>
        <v>0</v>
      </c>
      <c r="AD13" s="224"/>
      <c r="AE13" s="223"/>
      <c r="AF13" s="510">
        <f t="shared" si="31"/>
        <v>0</v>
      </c>
      <c r="AG13" s="224"/>
      <c r="AH13" s="223"/>
      <c r="AI13" s="510">
        <f t="shared" si="32"/>
        <v>0</v>
      </c>
      <c r="AJ13" s="224"/>
      <c r="AK13" s="223"/>
      <c r="AL13" s="510">
        <f t="shared" si="33"/>
        <v>0</v>
      </c>
      <c r="AM13" s="224"/>
      <c r="AN13" s="223"/>
      <c r="AO13" s="510">
        <f t="shared" si="34"/>
        <v>0</v>
      </c>
      <c r="AP13" s="224"/>
      <c r="AQ13" s="223"/>
      <c r="AR13" s="510">
        <f t="shared" si="35"/>
        <v>0</v>
      </c>
      <c r="AS13" s="224"/>
      <c r="AT13" s="223"/>
      <c r="AU13" s="510">
        <f t="shared" si="36"/>
        <v>0</v>
      </c>
      <c r="AV13" s="224"/>
      <c r="AW13" s="223"/>
      <c r="AX13" s="510">
        <f t="shared" si="37"/>
        <v>0</v>
      </c>
      <c r="AY13" s="353"/>
      <c r="AZ13" s="343">
        <f t="shared" si="72"/>
        <v>0</v>
      </c>
      <c r="BA13" s="177">
        <f t="shared" si="73"/>
        <v>0</v>
      </c>
      <c r="BB13" s="215">
        <f t="shared" si="74"/>
        <v>0</v>
      </c>
      <c r="BC13" s="225"/>
      <c r="BD13" s="196"/>
      <c r="BE13" s="197"/>
      <c r="BF13" s="198"/>
      <c r="BG13" s="175" t="e">
        <f t="shared" si="75"/>
        <v>#VALUE!</v>
      </c>
      <c r="BH13" s="176">
        <f t="shared" si="76"/>
        <v>2025</v>
      </c>
      <c r="BI13" s="350" t="str">
        <f>'1_共通入力シート【記載必須】'!$G$7</f>
        <v>　本市では、20歳代から30歳代前半の出生率が高く、合計特殊出生率は1.51（H30-R4）と全国、福岡県の平均を上回って推移しているものの、人口を将来にわたって維持するために必要な数値には届いていない。
　出会いの場を創出するべく、福岡県出会い応援事業を活用したり、若年層の新婚世帯の経済的不安を取り除くべく、賃貸家賃補助や定住につなげるため、住宅のリフォーム費用の助成制度を設けているところであり、この取組は継続していく。</v>
      </c>
      <c r="BJ13" s="347"/>
      <c r="BK13" s="356"/>
      <c r="BL13" s="345"/>
      <c r="BM13" s="356"/>
      <c r="BN13" s="346"/>
      <c r="BO13" s="357"/>
      <c r="BP13" s="346"/>
      <c r="BQ13" s="356"/>
      <c r="BR13" s="346"/>
      <c r="BS13" s="358"/>
      <c r="BT13" s="346"/>
      <c r="BU13" s="356"/>
      <c r="BV13" s="346"/>
      <c r="BW13" s="356"/>
      <c r="BX13" s="346"/>
      <c r="BY13" s="356"/>
      <c r="BZ13" s="346"/>
      <c r="CA13" s="356"/>
      <c r="CB13" s="346"/>
      <c r="CC13" s="356"/>
      <c r="CD13" s="346"/>
      <c r="CE13" s="359"/>
      <c r="CF13" s="178" t="str">
        <f>IF('1_共通入力シート【記載必須】'!H$7="","",'1_共通入力シート【記載必須】'!H$7)</f>
        <v>空き家バンク活用率</v>
      </c>
      <c r="CG13" s="129" t="str">
        <f>IF('1_共通入力シート【記載必須】'!I$7="","",'1_共通入力シート【記載必須】'!I$7)</f>
        <v>％</v>
      </c>
      <c r="CH13" s="129" t="str">
        <f>IF('1_共通入力シート【記載必須】'!J$7="","",'1_共通入力シート【記載必須】'!J$7)</f>
        <v>40.0％（令和9年度）</v>
      </c>
      <c r="CI13" s="179" t="str">
        <f>IF('1_共通入力シート【記載必須】'!K$7="","",'1_共通入力シート【記載必須】'!K$7)</f>
        <v>31.0％（令和3年度）</v>
      </c>
      <c r="CJ13" s="178" t="str">
        <f>IF('1_共通入力シート【記載必須】'!L$7="","",'1_共通入力シート【記載必須】'!L$7)</f>
        <v/>
      </c>
      <c r="CK13" s="129" t="str">
        <f>IF('1_共通入力シート【記載必須】'!M$7="","",'1_共通入力シート【記載必須】'!M$7)</f>
        <v/>
      </c>
      <c r="CL13" s="129" t="str">
        <f>IF('1_共通入力シート【記載必須】'!N$7="","",'1_共通入力シート【記載必須】'!N$7)</f>
        <v/>
      </c>
      <c r="CM13" s="179" t="str">
        <f>IF('1_共通入力シート【記載必須】'!O$7="","",'1_共通入力シート【記載必須】'!O$7)</f>
        <v/>
      </c>
      <c r="CN13" s="178" t="str">
        <f>IF('1_共通入力シート【記載必須】'!P$7="","",'1_共通入力シート【記載必須】'!P$7)</f>
        <v/>
      </c>
      <c r="CO13" s="129" t="str">
        <f>IF('1_共通入力シート【記載必須】'!Q$7="","",'1_共通入力シート【記載必須】'!Q$7)</f>
        <v/>
      </c>
      <c r="CP13" s="129" t="str">
        <f>IF('1_共通入力シート【記載必須】'!R$7="","",'1_共通入力シート【記載必須】'!R$7)</f>
        <v/>
      </c>
      <c r="CQ13" s="179" t="str">
        <f>IF('1_共通入力シート【記載必須】'!S$7="","",'1_共通入力シート【記載必須】'!S$7)</f>
        <v/>
      </c>
      <c r="CR13" s="178" t="str">
        <f>IF('1_共通入力シート【記載必須】'!T$7="","",'1_共通入力シート【記載必須】'!T$7)</f>
        <v/>
      </c>
      <c r="CS13" s="129" t="str">
        <f>IF('1_共通入力シート【記載必須】'!U$7="","",'1_共通入力シート【記載必須】'!U$7)</f>
        <v/>
      </c>
      <c r="CT13" s="129" t="str">
        <f>IF('1_共通入力シート【記載必須】'!V$7="","",'1_共通入力シート【記載必須】'!V$7)</f>
        <v/>
      </c>
      <c r="CU13" s="179" t="str">
        <f>IF('1_共通入力シート【記載必須】'!W$7="","",'1_共通入力シート【記載必須】'!W$7)</f>
        <v/>
      </c>
      <c r="CV13" s="178" t="str">
        <f>IF('1_共通入力シート【記載必須】'!X$7="","",'1_共通入力シート【記載必須】'!X$7)</f>
        <v/>
      </c>
      <c r="CW13" s="129" t="str">
        <f>IF('1_共通入力シート【記載必須】'!Y$7="","",'1_共通入力シート【記載必須】'!Y$7)</f>
        <v/>
      </c>
      <c r="CX13" s="129" t="str">
        <f>IF('1_共通入力シート【記載必須】'!Z$7="","",'1_共通入力シート【記載必須】'!Z$7)</f>
        <v/>
      </c>
      <c r="CY13" s="179" t="str">
        <f>IF('1_共通入力シート【記載必須】'!AA$7="","",'1_共通入力シート【記載必須】'!AA$7)</f>
        <v/>
      </c>
      <c r="CZ13" s="178" t="str">
        <f>IF('1_共通入力シート【記載必須】'!AB$7="","",'1_共通入力シート【記載必須】'!AB$7)</f>
        <v>合計特殊出生率</v>
      </c>
      <c r="DA13" s="180" t="str">
        <f>IF('1_共通入力シート【記載必須】'!AC$7="","",'1_共通入力シート【記載必須】'!AC$7)</f>
        <v/>
      </c>
      <c r="DB13" s="179" t="str">
        <f>IF('1_共通入力シート【記載必須】'!AD$7="","",'1_共通入力シート【記載必須】'!AD$7)</f>
        <v>1.51(H30～R4年)</v>
      </c>
      <c r="DC13" s="178" t="str">
        <f>IF('1_共通入力シート【記載必須】'!AE$7="","",'1_共通入力シート【記載必須】'!AE$7)</f>
        <v>婚姻件数</v>
      </c>
      <c r="DD13" s="129" t="str">
        <f>IF('1_共通入力シート【記載必須】'!AF$7="","",'1_共通入力シート【記載必須】'!AF$7)</f>
        <v>件</v>
      </c>
      <c r="DE13" s="179" t="str">
        <f>IF('1_共通入力シート【記載必須】'!AG$7="","",'1_共通入力シート【記載必須】'!AG$7)</f>
        <v>41
（R5.1～R5.12）</v>
      </c>
      <c r="DF13" s="178" t="str">
        <f>IF('1_共通入力シート【記載必須】'!AH$7="","",'1_共通入力シート【記載必須】'!AH$7)</f>
        <v>婚姻率</v>
      </c>
      <c r="DG13" s="180" t="str">
        <f>IF('1_共通入力シート【記載必須】'!AI$7="","",'1_共通入力シート【記載必須】'!AI$7)</f>
        <v/>
      </c>
      <c r="DH13" s="179" t="str">
        <f>IF('1_共通入力シート【記載必須】'!AJ$7="","",'1_共通入力シート【記載必須】'!AJ$7)</f>
        <v>1.7（令和5年）</v>
      </c>
      <c r="DI13" s="226"/>
      <c r="DJ13" s="229"/>
      <c r="DK13" s="227"/>
      <c r="DL13" s="228"/>
      <c r="DM13" s="226"/>
      <c r="DN13" s="229"/>
      <c r="DO13" s="227"/>
      <c r="DP13" s="228"/>
      <c r="DQ13" s="226"/>
      <c r="DR13" s="229"/>
      <c r="DS13" s="227"/>
      <c r="DT13" s="228"/>
      <c r="DU13" s="226"/>
      <c r="DV13" s="229"/>
      <c r="DW13" s="227"/>
      <c r="DX13" s="228"/>
      <c r="DY13" s="226"/>
      <c r="DZ13" s="229"/>
      <c r="EA13" s="227"/>
      <c r="EB13" s="228"/>
      <c r="EC13" s="216" t="s">
        <v>321</v>
      </c>
      <c r="ED13" s="217" t="s">
        <v>35</v>
      </c>
      <c r="EE13" s="355"/>
      <c r="EF13" s="228"/>
      <c r="EG13" s="216" t="s">
        <v>322</v>
      </c>
      <c r="EH13" s="217" t="s">
        <v>35</v>
      </c>
      <c r="EI13" s="227"/>
      <c r="EJ13" s="228"/>
      <c r="EK13" s="216" t="s">
        <v>323</v>
      </c>
      <c r="EL13" s="217" t="s">
        <v>35</v>
      </c>
      <c r="EM13" s="227"/>
      <c r="EN13" s="228"/>
      <c r="EO13" s="226"/>
      <c r="EP13" s="229"/>
      <c r="EQ13" s="227"/>
      <c r="ER13" s="228"/>
      <c r="ES13" s="226"/>
      <c r="ET13" s="229"/>
      <c r="EU13" s="227"/>
      <c r="EV13" s="228"/>
      <c r="EW13" s="226"/>
      <c r="EX13" s="229"/>
      <c r="EY13" s="227"/>
      <c r="EZ13" s="228"/>
      <c r="FA13" s="226"/>
      <c r="FB13" s="229"/>
      <c r="FC13" s="227"/>
      <c r="FD13" s="228"/>
      <c r="FE13" s="226"/>
      <c r="FF13" s="229"/>
      <c r="FG13" s="227"/>
      <c r="FH13" s="228"/>
      <c r="FI13" s="520"/>
      <c r="FJ13" s="519"/>
      <c r="FK13" s="523"/>
      <c r="FL13" s="218" t="str">
        <f t="shared" si="57"/>
        <v>NG</v>
      </c>
      <c r="FM13" s="121"/>
      <c r="FN13" s="122" t="str">
        <f t="shared" si="77"/>
        <v>NG</v>
      </c>
      <c r="FO13" s="121"/>
      <c r="FP13" s="122" t="str">
        <f t="shared" si="68"/>
        <v>NG</v>
      </c>
      <c r="FQ13" s="121"/>
      <c r="FR13" s="122" t="str">
        <f t="shared" si="78"/>
        <v>NG</v>
      </c>
      <c r="FS13" s="121"/>
      <c r="FT13" s="122" t="str">
        <f t="shared" si="79"/>
        <v>NG</v>
      </c>
      <c r="FU13" s="121"/>
      <c r="FV13" s="122" t="str">
        <f t="shared" si="61"/>
        <v>NG</v>
      </c>
      <c r="FW13" s="121"/>
      <c r="FX13" s="122" t="str">
        <f t="shared" si="80"/>
        <v>NG</v>
      </c>
      <c r="FY13" s="218" t="str">
        <f t="shared" si="63"/>
        <v>OK</v>
      </c>
      <c r="FZ13" s="178" t="str">
        <f>IFERROR(VLOOKUP($L13,リンク先!$E$147:$M$157,2,FALSE)&amp;"","")</f>
        <v/>
      </c>
      <c r="GA13" s="123"/>
      <c r="GB13" s="122" t="str">
        <f t="shared" si="81"/>
        <v>OK</v>
      </c>
      <c r="GC13" s="178" t="str">
        <f>IFERROR(VLOOKUP($L13,リンク先!$E$147:$M$157,3,FALSE)&amp;"","")</f>
        <v/>
      </c>
      <c r="GD13" s="123"/>
      <c r="GE13" s="122" t="str">
        <f t="shared" si="82"/>
        <v>OK</v>
      </c>
      <c r="GF13" s="178" t="str">
        <f>IFERROR(VLOOKUP($L13,リンク先!$E$147:$M$157,4,FALSE)&amp;"","")</f>
        <v/>
      </c>
      <c r="GG13" s="123"/>
      <c r="GH13" s="122" t="str">
        <f t="shared" si="83"/>
        <v>OK</v>
      </c>
      <c r="GI13" s="428"/>
      <c r="GK13" s="135" t="str">
        <f t="shared" si="67"/>
        <v/>
      </c>
    </row>
    <row r="14" spans="2:193" ht="187.5" hidden="1" customHeight="1" thickBot="1" x14ac:dyDescent="0.2">
      <c r="B14" s="170" t="s">
        <v>202</v>
      </c>
      <c r="C14" s="171">
        <f>'1_共通入力シート【記載必須】'!$B$7</f>
        <v>402141</v>
      </c>
      <c r="D14" s="172" t="str">
        <f>'1_共通入力シート【記載必須】'!$C$7</f>
        <v>市町村</v>
      </c>
      <c r="E14" s="173" t="str">
        <f>'1_共通入力シート【記載必須】'!$D$7</f>
        <v>福岡県</v>
      </c>
      <c r="F14" s="126" t="str">
        <f>'1_共通入力シート【記載必須】'!$E$7</f>
        <v>豊前市</v>
      </c>
      <c r="G14" s="125" t="str">
        <f>'1_共通入力シート【記載必須】'!$F$7</f>
        <v>福岡県豊前市</v>
      </c>
      <c r="H14" s="222"/>
      <c r="I14" s="118"/>
      <c r="J14" s="82"/>
      <c r="K14" s="82"/>
      <c r="L14" s="82"/>
      <c r="M14" s="83"/>
      <c r="N14" s="212" t="b">
        <f>IF(リンク先!$G$2=GK14,リンク先!$F$2,IF(リンク先!$G$3=GK14,リンク先!$F$3,IF(リンク先!$G$4=GK14,リンク先!$F$4,IF(リンク先!$G$5=GK14,リンク先!$F$5,IF(リンク先!$G$6=GK14,リンク先!$F$6,IF(リンク先!$G$7=GK14,リンク先!$F$7,IF(リンク先!$G$8=GK14,リンク先!$F$8)))))))</f>
        <v>0</v>
      </c>
      <c r="O14" s="174">
        <f t="shared" ref="O14:O21" si="84">AZ14</f>
        <v>0</v>
      </c>
      <c r="P14" s="84"/>
      <c r="Q14" s="213">
        <f t="shared" ref="Q14:Q21" si="85">BA14</f>
        <v>0</v>
      </c>
      <c r="R14" s="214">
        <f t="shared" ref="R14:R21" si="86">O14-P14</f>
        <v>0</v>
      </c>
      <c r="S14" s="352"/>
      <c r="T14" s="510">
        <f t="shared" si="27"/>
        <v>0</v>
      </c>
      <c r="U14" s="224"/>
      <c r="V14" s="223"/>
      <c r="W14" s="510">
        <f t="shared" si="28"/>
        <v>0</v>
      </c>
      <c r="X14" s="224"/>
      <c r="Y14" s="223"/>
      <c r="Z14" s="510">
        <f t="shared" si="29"/>
        <v>0</v>
      </c>
      <c r="AA14" s="224"/>
      <c r="AB14" s="223"/>
      <c r="AC14" s="510">
        <f t="shared" si="30"/>
        <v>0</v>
      </c>
      <c r="AD14" s="224"/>
      <c r="AE14" s="223"/>
      <c r="AF14" s="510">
        <f t="shared" si="31"/>
        <v>0</v>
      </c>
      <c r="AG14" s="224"/>
      <c r="AH14" s="223"/>
      <c r="AI14" s="510">
        <f t="shared" si="32"/>
        <v>0</v>
      </c>
      <c r="AJ14" s="224"/>
      <c r="AK14" s="223"/>
      <c r="AL14" s="510">
        <f t="shared" si="33"/>
        <v>0</v>
      </c>
      <c r="AM14" s="224"/>
      <c r="AN14" s="223"/>
      <c r="AO14" s="510">
        <f t="shared" si="34"/>
        <v>0</v>
      </c>
      <c r="AP14" s="224"/>
      <c r="AQ14" s="223"/>
      <c r="AR14" s="510">
        <f t="shared" si="35"/>
        <v>0</v>
      </c>
      <c r="AS14" s="224"/>
      <c r="AT14" s="223"/>
      <c r="AU14" s="510">
        <f t="shared" si="36"/>
        <v>0</v>
      </c>
      <c r="AV14" s="224"/>
      <c r="AW14" s="223"/>
      <c r="AX14" s="510">
        <f t="shared" si="37"/>
        <v>0</v>
      </c>
      <c r="AY14" s="353"/>
      <c r="AZ14" s="343">
        <f t="shared" ref="AZ14:AZ21" si="87">S14+V14+Y14+AB14+AE14+AH14+AK14+AN14+AQ14+AT14+AW14</f>
        <v>0</v>
      </c>
      <c r="BA14" s="177">
        <f t="shared" ref="BA14:BA21" si="88">T14+W14+Z14+AC14+AF14+AI14+AL14+AO14+AR14+AU14+AX14</f>
        <v>0</v>
      </c>
      <c r="BB14" s="215">
        <f t="shared" ref="BB14:BB21" si="89">U14+X14+AA14+AD14+AG14+AJ14+AM14+AP14+AS14+AV14+AY14</f>
        <v>0</v>
      </c>
      <c r="BC14" s="225"/>
      <c r="BD14" s="196"/>
      <c r="BE14" s="197"/>
      <c r="BF14" s="198"/>
      <c r="BG14" s="175" t="e">
        <f t="shared" ref="BG14:BG21" si="90">DATEVALUE(BF14&amp;"年12月31日")</f>
        <v>#VALUE!</v>
      </c>
      <c r="BH14" s="176">
        <f t="shared" ref="BH14:BH21" si="91">2025-BF14</f>
        <v>2025</v>
      </c>
      <c r="BI14" s="350" t="str">
        <f>'1_共通入力シート【記載必須】'!$G$7</f>
        <v>　本市では、20歳代から30歳代前半の出生率が高く、合計特殊出生率は1.51（H30-R4）と全国、福岡県の平均を上回って推移しているものの、人口を将来にわたって維持するために必要な数値には届いていない。
　出会いの場を創出するべく、福岡県出会い応援事業を活用したり、若年層の新婚世帯の経済的不安を取り除くべく、賃貸家賃補助や定住につなげるため、住宅のリフォーム費用の助成制度を設けているところであり、この取組は継続していく。</v>
      </c>
      <c r="BJ14" s="347"/>
      <c r="BK14" s="356"/>
      <c r="BL14" s="345"/>
      <c r="BM14" s="356"/>
      <c r="BN14" s="346"/>
      <c r="BO14" s="357"/>
      <c r="BP14" s="346"/>
      <c r="BQ14" s="356"/>
      <c r="BR14" s="346"/>
      <c r="BS14" s="358"/>
      <c r="BT14" s="346"/>
      <c r="BU14" s="356"/>
      <c r="BV14" s="346"/>
      <c r="BW14" s="356"/>
      <c r="BX14" s="346"/>
      <c r="BY14" s="356"/>
      <c r="BZ14" s="346"/>
      <c r="CA14" s="356"/>
      <c r="CB14" s="346"/>
      <c r="CC14" s="356"/>
      <c r="CD14" s="346"/>
      <c r="CE14" s="359"/>
      <c r="CF14" s="178" t="str">
        <f>IF('1_共通入力シート【記載必須】'!H$7="","",'1_共通入力シート【記載必須】'!H$7)</f>
        <v>空き家バンク活用率</v>
      </c>
      <c r="CG14" s="129" t="str">
        <f>IF('1_共通入力シート【記載必須】'!I$7="","",'1_共通入力シート【記載必須】'!I$7)</f>
        <v>％</v>
      </c>
      <c r="CH14" s="129" t="str">
        <f>IF('1_共通入力シート【記載必須】'!J$7="","",'1_共通入力シート【記載必須】'!J$7)</f>
        <v>40.0％（令和9年度）</v>
      </c>
      <c r="CI14" s="179" t="str">
        <f>IF('1_共通入力シート【記載必須】'!K$7="","",'1_共通入力シート【記載必須】'!K$7)</f>
        <v>31.0％（令和3年度）</v>
      </c>
      <c r="CJ14" s="178" t="str">
        <f>IF('1_共通入力シート【記載必須】'!L$7="","",'1_共通入力シート【記載必須】'!L$7)</f>
        <v/>
      </c>
      <c r="CK14" s="129" t="str">
        <f>IF('1_共通入力シート【記載必須】'!M$7="","",'1_共通入力シート【記載必須】'!M$7)</f>
        <v/>
      </c>
      <c r="CL14" s="129" t="str">
        <f>IF('1_共通入力シート【記載必須】'!N$7="","",'1_共通入力シート【記載必須】'!N$7)</f>
        <v/>
      </c>
      <c r="CM14" s="179" t="str">
        <f>IF('1_共通入力シート【記載必須】'!O$7="","",'1_共通入力シート【記載必須】'!O$7)</f>
        <v/>
      </c>
      <c r="CN14" s="178" t="str">
        <f>IF('1_共通入力シート【記載必須】'!P$7="","",'1_共通入力シート【記載必須】'!P$7)</f>
        <v/>
      </c>
      <c r="CO14" s="129" t="str">
        <f>IF('1_共通入力シート【記載必須】'!Q$7="","",'1_共通入力シート【記載必須】'!Q$7)</f>
        <v/>
      </c>
      <c r="CP14" s="129" t="str">
        <f>IF('1_共通入力シート【記載必須】'!R$7="","",'1_共通入力シート【記載必須】'!R$7)</f>
        <v/>
      </c>
      <c r="CQ14" s="179" t="str">
        <f>IF('1_共通入力シート【記載必須】'!S$7="","",'1_共通入力シート【記載必須】'!S$7)</f>
        <v/>
      </c>
      <c r="CR14" s="178" t="str">
        <f>IF('1_共通入力シート【記載必須】'!T$7="","",'1_共通入力シート【記載必須】'!T$7)</f>
        <v/>
      </c>
      <c r="CS14" s="129" t="str">
        <f>IF('1_共通入力シート【記載必須】'!U$7="","",'1_共通入力シート【記載必須】'!U$7)</f>
        <v/>
      </c>
      <c r="CT14" s="129" t="str">
        <f>IF('1_共通入力シート【記載必須】'!V$7="","",'1_共通入力シート【記載必須】'!V$7)</f>
        <v/>
      </c>
      <c r="CU14" s="179" t="str">
        <f>IF('1_共通入力シート【記載必須】'!W$7="","",'1_共通入力シート【記載必須】'!W$7)</f>
        <v/>
      </c>
      <c r="CV14" s="178" t="str">
        <f>IF('1_共通入力シート【記載必須】'!X$7="","",'1_共通入力シート【記載必須】'!X$7)</f>
        <v/>
      </c>
      <c r="CW14" s="129" t="str">
        <f>IF('1_共通入力シート【記載必須】'!Y$7="","",'1_共通入力シート【記載必須】'!Y$7)</f>
        <v/>
      </c>
      <c r="CX14" s="129" t="str">
        <f>IF('1_共通入力シート【記載必須】'!Z$7="","",'1_共通入力シート【記載必須】'!Z$7)</f>
        <v/>
      </c>
      <c r="CY14" s="179" t="str">
        <f>IF('1_共通入力シート【記載必須】'!AA$7="","",'1_共通入力シート【記載必須】'!AA$7)</f>
        <v/>
      </c>
      <c r="CZ14" s="178" t="str">
        <f>IF('1_共通入力シート【記載必須】'!AB$7="","",'1_共通入力シート【記載必須】'!AB$7)</f>
        <v>合計特殊出生率</v>
      </c>
      <c r="DA14" s="180" t="str">
        <f>IF('1_共通入力シート【記載必須】'!AC$7="","",'1_共通入力シート【記載必須】'!AC$7)</f>
        <v/>
      </c>
      <c r="DB14" s="179" t="str">
        <f>IF('1_共通入力シート【記載必須】'!AD$7="","",'1_共通入力シート【記載必須】'!AD$7)</f>
        <v>1.51(H30～R4年)</v>
      </c>
      <c r="DC14" s="178" t="str">
        <f>IF('1_共通入力シート【記載必須】'!AE$7="","",'1_共通入力シート【記載必須】'!AE$7)</f>
        <v>婚姻件数</v>
      </c>
      <c r="DD14" s="129" t="str">
        <f>IF('1_共通入力シート【記載必須】'!AF$7="","",'1_共通入力シート【記載必須】'!AF$7)</f>
        <v>件</v>
      </c>
      <c r="DE14" s="179" t="str">
        <f>IF('1_共通入力シート【記載必須】'!AG$7="","",'1_共通入力シート【記載必須】'!AG$7)</f>
        <v>41
（R5.1～R5.12）</v>
      </c>
      <c r="DF14" s="178" t="str">
        <f>IF('1_共通入力シート【記載必須】'!AH$7="","",'1_共通入力シート【記載必須】'!AH$7)</f>
        <v>婚姻率</v>
      </c>
      <c r="DG14" s="180" t="str">
        <f>IF('1_共通入力シート【記載必須】'!AI$7="","",'1_共通入力シート【記載必須】'!AI$7)</f>
        <v/>
      </c>
      <c r="DH14" s="179" t="str">
        <f>IF('1_共通入力シート【記載必須】'!AJ$7="","",'1_共通入力シート【記載必須】'!AJ$7)</f>
        <v>1.7（令和5年）</v>
      </c>
      <c r="DI14" s="226"/>
      <c r="DJ14" s="229"/>
      <c r="DK14" s="227"/>
      <c r="DL14" s="228"/>
      <c r="DM14" s="226"/>
      <c r="DN14" s="229"/>
      <c r="DO14" s="227"/>
      <c r="DP14" s="228"/>
      <c r="DQ14" s="226"/>
      <c r="DR14" s="229"/>
      <c r="DS14" s="227"/>
      <c r="DT14" s="228"/>
      <c r="DU14" s="226"/>
      <c r="DV14" s="229"/>
      <c r="DW14" s="227"/>
      <c r="DX14" s="228"/>
      <c r="DY14" s="226"/>
      <c r="DZ14" s="229"/>
      <c r="EA14" s="227"/>
      <c r="EB14" s="228"/>
      <c r="EC14" s="216" t="s">
        <v>321</v>
      </c>
      <c r="ED14" s="217" t="s">
        <v>35</v>
      </c>
      <c r="EE14" s="355"/>
      <c r="EF14" s="228"/>
      <c r="EG14" s="216" t="s">
        <v>322</v>
      </c>
      <c r="EH14" s="217" t="s">
        <v>35</v>
      </c>
      <c r="EI14" s="227"/>
      <c r="EJ14" s="228"/>
      <c r="EK14" s="216" t="s">
        <v>323</v>
      </c>
      <c r="EL14" s="217" t="s">
        <v>35</v>
      </c>
      <c r="EM14" s="227"/>
      <c r="EN14" s="228"/>
      <c r="EO14" s="226"/>
      <c r="EP14" s="229"/>
      <c r="EQ14" s="227"/>
      <c r="ER14" s="228"/>
      <c r="ES14" s="226"/>
      <c r="ET14" s="229"/>
      <c r="EU14" s="227"/>
      <c r="EV14" s="228"/>
      <c r="EW14" s="226"/>
      <c r="EX14" s="229"/>
      <c r="EY14" s="227"/>
      <c r="EZ14" s="228"/>
      <c r="FA14" s="226"/>
      <c r="FB14" s="229"/>
      <c r="FC14" s="227"/>
      <c r="FD14" s="228"/>
      <c r="FE14" s="226"/>
      <c r="FF14" s="229"/>
      <c r="FG14" s="227"/>
      <c r="FH14" s="228"/>
      <c r="FI14" s="520"/>
      <c r="FJ14" s="519"/>
      <c r="FK14" s="523"/>
      <c r="FL14" s="218" t="str">
        <f t="shared" si="57"/>
        <v>NG</v>
      </c>
      <c r="FM14" s="121"/>
      <c r="FN14" s="122" t="str">
        <f t="shared" ref="FN14:FN21" si="92">IF(FM14="含まれていない","OK","NG")</f>
        <v>NG</v>
      </c>
      <c r="FO14" s="121"/>
      <c r="FP14" s="122" t="str">
        <f t="shared" si="68"/>
        <v>NG</v>
      </c>
      <c r="FQ14" s="121"/>
      <c r="FR14" s="122" t="str">
        <f t="shared" ref="FR14:FR21" si="93">IF(FQ14="含まれていない","OK","NG")</f>
        <v>NG</v>
      </c>
      <c r="FS14" s="121"/>
      <c r="FT14" s="122" t="str">
        <f t="shared" ref="FT14:FT21" si="94">IF(FS14="含まれていない","OK","NG")</f>
        <v>NG</v>
      </c>
      <c r="FU14" s="121"/>
      <c r="FV14" s="122" t="str">
        <f t="shared" si="61"/>
        <v>NG</v>
      </c>
      <c r="FW14" s="121"/>
      <c r="FX14" s="122" t="str">
        <f t="shared" ref="FX14:FX21" si="95">IF(FW14="含まれていない","OK","NG")</f>
        <v>NG</v>
      </c>
      <c r="FY14" s="218" t="str">
        <f t="shared" si="63"/>
        <v>OK</v>
      </c>
      <c r="FZ14" s="178" t="str">
        <f>IFERROR(VLOOKUP($L14,リンク先!$E$147:$M$157,2,FALSE)&amp;"","")</f>
        <v/>
      </c>
      <c r="GA14" s="123"/>
      <c r="GB14" s="122" t="str">
        <f t="shared" ref="GB14:GB21" si="96">IF(OR(GA14="○",FZ14=""),"OK","NG")</f>
        <v>OK</v>
      </c>
      <c r="GC14" s="178" t="str">
        <f>IFERROR(VLOOKUP($L14,リンク先!$E$147:$M$157,3,FALSE)&amp;"","")</f>
        <v/>
      </c>
      <c r="GD14" s="123"/>
      <c r="GE14" s="122" t="str">
        <f t="shared" ref="GE14:GE21" si="97">IF(OR(GD14="○",GC14=""),"OK","NG")</f>
        <v>OK</v>
      </c>
      <c r="GF14" s="178" t="str">
        <f>IFERROR(VLOOKUP($L14,リンク先!$E$147:$M$157,4,FALSE)&amp;"","")</f>
        <v/>
      </c>
      <c r="GG14" s="123"/>
      <c r="GH14" s="122" t="str">
        <f t="shared" ref="GH14:GH21" si="98">IF(OR(GG14="○",GF14=""),"OK","NG")</f>
        <v>OK</v>
      </c>
      <c r="GI14" s="428"/>
      <c r="GK14" s="135" t="str">
        <f t="shared" si="67"/>
        <v/>
      </c>
    </row>
    <row r="15" spans="2:193" ht="187.5" hidden="1" customHeight="1" thickBot="1" x14ac:dyDescent="0.2">
      <c r="B15" s="170" t="s">
        <v>203</v>
      </c>
      <c r="C15" s="171">
        <f>'1_共通入力シート【記載必須】'!$B$7</f>
        <v>402141</v>
      </c>
      <c r="D15" s="172" t="str">
        <f>'1_共通入力シート【記載必須】'!$C$7</f>
        <v>市町村</v>
      </c>
      <c r="E15" s="173" t="str">
        <f>'1_共通入力シート【記載必須】'!$D$7</f>
        <v>福岡県</v>
      </c>
      <c r="F15" s="126" t="str">
        <f>'1_共通入力シート【記載必須】'!$E$7</f>
        <v>豊前市</v>
      </c>
      <c r="G15" s="125" t="str">
        <f>'1_共通入力シート【記載必須】'!$F$7</f>
        <v>福岡県豊前市</v>
      </c>
      <c r="H15" s="222"/>
      <c r="I15" s="118"/>
      <c r="J15" s="82"/>
      <c r="K15" s="82"/>
      <c r="L15" s="82"/>
      <c r="M15" s="83"/>
      <c r="N15" s="212" t="b">
        <f>IF(リンク先!$G$2=GK15,リンク先!$F$2,IF(リンク先!$G$3=GK15,リンク先!$F$3,IF(リンク先!$G$4=GK15,リンク先!$F$4,IF(リンク先!$G$5=GK15,リンク先!$F$5,IF(リンク先!$G$6=GK15,リンク先!$F$6,IF(リンク先!$G$7=GK15,リンク先!$F$7,IF(リンク先!$G$8=GK15,リンク先!$F$8)))))))</f>
        <v>0</v>
      </c>
      <c r="O15" s="174">
        <f t="shared" si="84"/>
        <v>0</v>
      </c>
      <c r="P15" s="84"/>
      <c r="Q15" s="213">
        <f t="shared" si="85"/>
        <v>0</v>
      </c>
      <c r="R15" s="214">
        <f t="shared" si="86"/>
        <v>0</v>
      </c>
      <c r="S15" s="352"/>
      <c r="T15" s="510">
        <f t="shared" si="27"/>
        <v>0</v>
      </c>
      <c r="U15" s="224"/>
      <c r="V15" s="223"/>
      <c r="W15" s="510">
        <f t="shared" si="28"/>
        <v>0</v>
      </c>
      <c r="X15" s="224"/>
      <c r="Y15" s="223"/>
      <c r="Z15" s="510">
        <f t="shared" si="29"/>
        <v>0</v>
      </c>
      <c r="AA15" s="224"/>
      <c r="AB15" s="223"/>
      <c r="AC15" s="510">
        <f t="shared" si="30"/>
        <v>0</v>
      </c>
      <c r="AD15" s="224"/>
      <c r="AE15" s="223"/>
      <c r="AF15" s="510">
        <f t="shared" si="31"/>
        <v>0</v>
      </c>
      <c r="AG15" s="224"/>
      <c r="AH15" s="223"/>
      <c r="AI15" s="510">
        <f t="shared" si="32"/>
        <v>0</v>
      </c>
      <c r="AJ15" s="224"/>
      <c r="AK15" s="223"/>
      <c r="AL15" s="510">
        <f t="shared" si="33"/>
        <v>0</v>
      </c>
      <c r="AM15" s="224"/>
      <c r="AN15" s="223"/>
      <c r="AO15" s="510">
        <f t="shared" si="34"/>
        <v>0</v>
      </c>
      <c r="AP15" s="224"/>
      <c r="AQ15" s="223"/>
      <c r="AR15" s="510">
        <f t="shared" si="35"/>
        <v>0</v>
      </c>
      <c r="AS15" s="224"/>
      <c r="AT15" s="223"/>
      <c r="AU15" s="510">
        <f t="shared" si="36"/>
        <v>0</v>
      </c>
      <c r="AV15" s="224"/>
      <c r="AW15" s="223"/>
      <c r="AX15" s="510">
        <f t="shared" si="37"/>
        <v>0</v>
      </c>
      <c r="AY15" s="353"/>
      <c r="AZ15" s="343">
        <f t="shared" si="87"/>
        <v>0</v>
      </c>
      <c r="BA15" s="177">
        <f t="shared" si="88"/>
        <v>0</v>
      </c>
      <c r="BB15" s="215">
        <f t="shared" si="89"/>
        <v>0</v>
      </c>
      <c r="BC15" s="225"/>
      <c r="BD15" s="196"/>
      <c r="BE15" s="197"/>
      <c r="BF15" s="198"/>
      <c r="BG15" s="175" t="e">
        <f t="shared" si="90"/>
        <v>#VALUE!</v>
      </c>
      <c r="BH15" s="176">
        <f t="shared" si="91"/>
        <v>2025</v>
      </c>
      <c r="BI15" s="350" t="str">
        <f>'1_共通入力シート【記載必須】'!$G$7</f>
        <v>　本市では、20歳代から30歳代前半の出生率が高く、合計特殊出生率は1.51（H30-R4）と全国、福岡県の平均を上回って推移しているものの、人口を将来にわたって維持するために必要な数値には届いていない。
　出会いの場を創出するべく、福岡県出会い応援事業を活用したり、若年層の新婚世帯の経済的不安を取り除くべく、賃貸家賃補助や定住につなげるため、住宅のリフォーム費用の助成制度を設けているところであり、この取組は継続していく。</v>
      </c>
      <c r="BJ15" s="347"/>
      <c r="BK15" s="356"/>
      <c r="BL15" s="345"/>
      <c r="BM15" s="356"/>
      <c r="BN15" s="346"/>
      <c r="BO15" s="357"/>
      <c r="BP15" s="346"/>
      <c r="BQ15" s="356"/>
      <c r="BR15" s="346"/>
      <c r="BS15" s="358"/>
      <c r="BT15" s="346"/>
      <c r="BU15" s="356"/>
      <c r="BV15" s="346"/>
      <c r="BW15" s="356"/>
      <c r="BX15" s="346"/>
      <c r="BY15" s="356"/>
      <c r="BZ15" s="346"/>
      <c r="CA15" s="356"/>
      <c r="CB15" s="346"/>
      <c r="CC15" s="356"/>
      <c r="CD15" s="346"/>
      <c r="CE15" s="359"/>
      <c r="CF15" s="178" t="str">
        <f>IF('1_共通入力シート【記載必須】'!H$7="","",'1_共通入力シート【記載必須】'!H$7)</f>
        <v>空き家バンク活用率</v>
      </c>
      <c r="CG15" s="129" t="str">
        <f>IF('1_共通入力シート【記載必須】'!I$7="","",'1_共通入力シート【記載必須】'!I$7)</f>
        <v>％</v>
      </c>
      <c r="CH15" s="129" t="str">
        <f>IF('1_共通入力シート【記載必須】'!J$7="","",'1_共通入力シート【記載必須】'!J$7)</f>
        <v>40.0％（令和9年度）</v>
      </c>
      <c r="CI15" s="179" t="str">
        <f>IF('1_共通入力シート【記載必須】'!K$7="","",'1_共通入力シート【記載必須】'!K$7)</f>
        <v>31.0％（令和3年度）</v>
      </c>
      <c r="CJ15" s="178" t="str">
        <f>IF('1_共通入力シート【記載必須】'!L$7="","",'1_共通入力シート【記載必須】'!L$7)</f>
        <v/>
      </c>
      <c r="CK15" s="129" t="str">
        <f>IF('1_共通入力シート【記載必須】'!M$7="","",'1_共通入力シート【記載必須】'!M$7)</f>
        <v/>
      </c>
      <c r="CL15" s="129" t="str">
        <f>IF('1_共通入力シート【記載必須】'!N$7="","",'1_共通入力シート【記載必須】'!N$7)</f>
        <v/>
      </c>
      <c r="CM15" s="179" t="str">
        <f>IF('1_共通入力シート【記載必須】'!O$7="","",'1_共通入力シート【記載必須】'!O$7)</f>
        <v/>
      </c>
      <c r="CN15" s="178" t="str">
        <f>IF('1_共通入力シート【記載必須】'!P$7="","",'1_共通入力シート【記載必須】'!P$7)</f>
        <v/>
      </c>
      <c r="CO15" s="129" t="str">
        <f>IF('1_共通入力シート【記載必須】'!Q$7="","",'1_共通入力シート【記載必須】'!Q$7)</f>
        <v/>
      </c>
      <c r="CP15" s="129" t="str">
        <f>IF('1_共通入力シート【記載必須】'!R$7="","",'1_共通入力シート【記載必須】'!R$7)</f>
        <v/>
      </c>
      <c r="CQ15" s="179" t="str">
        <f>IF('1_共通入力シート【記載必須】'!S$7="","",'1_共通入力シート【記載必須】'!S$7)</f>
        <v/>
      </c>
      <c r="CR15" s="178" t="str">
        <f>IF('1_共通入力シート【記載必須】'!T$7="","",'1_共通入力シート【記載必須】'!T$7)</f>
        <v/>
      </c>
      <c r="CS15" s="129" t="str">
        <f>IF('1_共通入力シート【記載必須】'!U$7="","",'1_共通入力シート【記載必須】'!U$7)</f>
        <v/>
      </c>
      <c r="CT15" s="129" t="str">
        <f>IF('1_共通入力シート【記載必須】'!V$7="","",'1_共通入力シート【記載必須】'!V$7)</f>
        <v/>
      </c>
      <c r="CU15" s="179" t="str">
        <f>IF('1_共通入力シート【記載必須】'!W$7="","",'1_共通入力シート【記載必須】'!W$7)</f>
        <v/>
      </c>
      <c r="CV15" s="178" t="str">
        <f>IF('1_共通入力シート【記載必須】'!X$7="","",'1_共通入力シート【記載必須】'!X$7)</f>
        <v/>
      </c>
      <c r="CW15" s="129" t="str">
        <f>IF('1_共通入力シート【記載必須】'!Y$7="","",'1_共通入力シート【記載必須】'!Y$7)</f>
        <v/>
      </c>
      <c r="CX15" s="129" t="str">
        <f>IF('1_共通入力シート【記載必須】'!Z$7="","",'1_共通入力シート【記載必須】'!Z$7)</f>
        <v/>
      </c>
      <c r="CY15" s="179" t="str">
        <f>IF('1_共通入力シート【記載必須】'!AA$7="","",'1_共通入力シート【記載必須】'!AA$7)</f>
        <v/>
      </c>
      <c r="CZ15" s="178" t="str">
        <f>IF('1_共通入力シート【記載必須】'!AB$7="","",'1_共通入力シート【記載必須】'!AB$7)</f>
        <v>合計特殊出生率</v>
      </c>
      <c r="DA15" s="180" t="str">
        <f>IF('1_共通入力シート【記載必須】'!AC$7="","",'1_共通入力シート【記載必須】'!AC$7)</f>
        <v/>
      </c>
      <c r="DB15" s="179" t="str">
        <f>IF('1_共通入力シート【記載必須】'!AD$7="","",'1_共通入力シート【記載必須】'!AD$7)</f>
        <v>1.51(H30～R4年)</v>
      </c>
      <c r="DC15" s="178" t="str">
        <f>IF('1_共通入力シート【記載必須】'!AE$7="","",'1_共通入力シート【記載必須】'!AE$7)</f>
        <v>婚姻件数</v>
      </c>
      <c r="DD15" s="129" t="str">
        <f>IF('1_共通入力シート【記載必須】'!AF$7="","",'1_共通入力シート【記載必須】'!AF$7)</f>
        <v>件</v>
      </c>
      <c r="DE15" s="179" t="str">
        <f>IF('1_共通入力シート【記載必須】'!AG$7="","",'1_共通入力シート【記載必須】'!AG$7)</f>
        <v>41
（R5.1～R5.12）</v>
      </c>
      <c r="DF15" s="178" t="str">
        <f>IF('1_共通入力シート【記載必須】'!AH$7="","",'1_共通入力シート【記載必須】'!AH$7)</f>
        <v>婚姻率</v>
      </c>
      <c r="DG15" s="180" t="str">
        <f>IF('1_共通入力シート【記載必須】'!AI$7="","",'1_共通入力シート【記載必須】'!AI$7)</f>
        <v/>
      </c>
      <c r="DH15" s="179" t="str">
        <f>IF('1_共通入力シート【記載必須】'!AJ$7="","",'1_共通入力シート【記載必須】'!AJ$7)</f>
        <v>1.7（令和5年）</v>
      </c>
      <c r="DI15" s="226"/>
      <c r="DJ15" s="229"/>
      <c r="DK15" s="227"/>
      <c r="DL15" s="228"/>
      <c r="DM15" s="226"/>
      <c r="DN15" s="229"/>
      <c r="DO15" s="227"/>
      <c r="DP15" s="228"/>
      <c r="DQ15" s="226"/>
      <c r="DR15" s="229"/>
      <c r="DS15" s="227"/>
      <c r="DT15" s="228"/>
      <c r="DU15" s="226"/>
      <c r="DV15" s="229"/>
      <c r="DW15" s="227"/>
      <c r="DX15" s="228"/>
      <c r="DY15" s="226"/>
      <c r="DZ15" s="229"/>
      <c r="EA15" s="227"/>
      <c r="EB15" s="228"/>
      <c r="EC15" s="216" t="s">
        <v>321</v>
      </c>
      <c r="ED15" s="217" t="s">
        <v>35</v>
      </c>
      <c r="EE15" s="355"/>
      <c r="EF15" s="228"/>
      <c r="EG15" s="216" t="s">
        <v>322</v>
      </c>
      <c r="EH15" s="217" t="s">
        <v>35</v>
      </c>
      <c r="EI15" s="227"/>
      <c r="EJ15" s="228"/>
      <c r="EK15" s="216" t="s">
        <v>323</v>
      </c>
      <c r="EL15" s="217" t="s">
        <v>35</v>
      </c>
      <c r="EM15" s="227"/>
      <c r="EN15" s="228"/>
      <c r="EO15" s="226"/>
      <c r="EP15" s="229"/>
      <c r="EQ15" s="227"/>
      <c r="ER15" s="228"/>
      <c r="ES15" s="226"/>
      <c r="ET15" s="229"/>
      <c r="EU15" s="227"/>
      <c r="EV15" s="228"/>
      <c r="EW15" s="226"/>
      <c r="EX15" s="229"/>
      <c r="EY15" s="227"/>
      <c r="EZ15" s="228"/>
      <c r="FA15" s="226"/>
      <c r="FB15" s="229"/>
      <c r="FC15" s="227"/>
      <c r="FD15" s="228"/>
      <c r="FE15" s="226"/>
      <c r="FF15" s="229"/>
      <c r="FG15" s="227"/>
      <c r="FH15" s="228"/>
      <c r="FI15" s="520"/>
      <c r="FJ15" s="519"/>
      <c r="FK15" s="523"/>
      <c r="FL15" s="218" t="str">
        <f t="shared" si="57"/>
        <v>NG</v>
      </c>
      <c r="FM15" s="121"/>
      <c r="FN15" s="122" t="str">
        <f t="shared" si="92"/>
        <v>NG</v>
      </c>
      <c r="FO15" s="121"/>
      <c r="FP15" s="122" t="str">
        <f t="shared" si="68"/>
        <v>NG</v>
      </c>
      <c r="FQ15" s="121"/>
      <c r="FR15" s="122" t="str">
        <f t="shared" si="93"/>
        <v>NG</v>
      </c>
      <c r="FS15" s="121"/>
      <c r="FT15" s="122" t="str">
        <f t="shared" si="94"/>
        <v>NG</v>
      </c>
      <c r="FU15" s="121"/>
      <c r="FV15" s="122" t="str">
        <f t="shared" si="61"/>
        <v>NG</v>
      </c>
      <c r="FW15" s="121"/>
      <c r="FX15" s="122" t="str">
        <f t="shared" si="95"/>
        <v>NG</v>
      </c>
      <c r="FY15" s="218" t="str">
        <f t="shared" si="63"/>
        <v>OK</v>
      </c>
      <c r="FZ15" s="178" t="str">
        <f>IFERROR(VLOOKUP($L15,リンク先!$E$147:$M$157,2,FALSE)&amp;"","")</f>
        <v/>
      </c>
      <c r="GA15" s="123"/>
      <c r="GB15" s="122" t="str">
        <f t="shared" si="96"/>
        <v>OK</v>
      </c>
      <c r="GC15" s="178" t="str">
        <f>IFERROR(VLOOKUP($L15,リンク先!$E$147:$M$157,3,FALSE)&amp;"","")</f>
        <v/>
      </c>
      <c r="GD15" s="123"/>
      <c r="GE15" s="122" t="str">
        <f t="shared" si="97"/>
        <v>OK</v>
      </c>
      <c r="GF15" s="178" t="str">
        <f>IFERROR(VLOOKUP($L15,リンク先!$E$147:$M$157,4,FALSE)&amp;"","")</f>
        <v/>
      </c>
      <c r="GG15" s="123"/>
      <c r="GH15" s="122" t="str">
        <f t="shared" si="98"/>
        <v>OK</v>
      </c>
      <c r="GI15" s="428"/>
      <c r="GK15" s="135" t="str">
        <f t="shared" si="67"/>
        <v/>
      </c>
    </row>
    <row r="16" spans="2:193" ht="187.5" hidden="1" customHeight="1" thickBot="1" x14ac:dyDescent="0.2">
      <c r="B16" s="170" t="s">
        <v>204</v>
      </c>
      <c r="C16" s="171">
        <f>'1_共通入力シート【記載必須】'!$B$7</f>
        <v>402141</v>
      </c>
      <c r="D16" s="172" t="str">
        <f>'1_共通入力シート【記載必須】'!$C$7</f>
        <v>市町村</v>
      </c>
      <c r="E16" s="173" t="str">
        <f>'1_共通入力シート【記載必須】'!$D$7</f>
        <v>福岡県</v>
      </c>
      <c r="F16" s="126" t="str">
        <f>'1_共通入力シート【記載必須】'!$E$7</f>
        <v>豊前市</v>
      </c>
      <c r="G16" s="125" t="str">
        <f>'1_共通入力シート【記載必須】'!$F$7</f>
        <v>福岡県豊前市</v>
      </c>
      <c r="H16" s="222"/>
      <c r="I16" s="118"/>
      <c r="J16" s="82"/>
      <c r="K16" s="82"/>
      <c r="L16" s="82"/>
      <c r="M16" s="83"/>
      <c r="N16" s="212" t="b">
        <f>IF(リンク先!$G$2=GK16,リンク先!$F$2,IF(リンク先!$G$3=GK16,リンク先!$F$3,IF(リンク先!$G$4=GK16,リンク先!$F$4,IF(リンク先!$G$5=GK16,リンク先!$F$5,IF(リンク先!$G$6=GK16,リンク先!$F$6,IF(リンク先!$G$7=GK16,リンク先!$F$7,IF(リンク先!$G$8=GK16,リンク先!$F$8)))))))</f>
        <v>0</v>
      </c>
      <c r="O16" s="174">
        <f t="shared" si="84"/>
        <v>0</v>
      </c>
      <c r="P16" s="84"/>
      <c r="Q16" s="213">
        <f t="shared" si="85"/>
        <v>0</v>
      </c>
      <c r="R16" s="214">
        <f t="shared" si="86"/>
        <v>0</v>
      </c>
      <c r="S16" s="352"/>
      <c r="T16" s="510">
        <f t="shared" si="27"/>
        <v>0</v>
      </c>
      <c r="U16" s="224"/>
      <c r="V16" s="223"/>
      <c r="W16" s="510">
        <f t="shared" si="28"/>
        <v>0</v>
      </c>
      <c r="X16" s="224"/>
      <c r="Y16" s="223"/>
      <c r="Z16" s="510">
        <f t="shared" si="29"/>
        <v>0</v>
      </c>
      <c r="AA16" s="224"/>
      <c r="AB16" s="223"/>
      <c r="AC16" s="510">
        <f t="shared" si="30"/>
        <v>0</v>
      </c>
      <c r="AD16" s="224"/>
      <c r="AE16" s="223"/>
      <c r="AF16" s="510">
        <f t="shared" si="31"/>
        <v>0</v>
      </c>
      <c r="AG16" s="224"/>
      <c r="AH16" s="223"/>
      <c r="AI16" s="510">
        <f t="shared" si="32"/>
        <v>0</v>
      </c>
      <c r="AJ16" s="224"/>
      <c r="AK16" s="223"/>
      <c r="AL16" s="510">
        <f t="shared" si="33"/>
        <v>0</v>
      </c>
      <c r="AM16" s="224"/>
      <c r="AN16" s="223"/>
      <c r="AO16" s="510">
        <f t="shared" si="34"/>
        <v>0</v>
      </c>
      <c r="AP16" s="224"/>
      <c r="AQ16" s="223"/>
      <c r="AR16" s="510">
        <f t="shared" si="35"/>
        <v>0</v>
      </c>
      <c r="AS16" s="224"/>
      <c r="AT16" s="223"/>
      <c r="AU16" s="510">
        <f t="shared" si="36"/>
        <v>0</v>
      </c>
      <c r="AV16" s="224"/>
      <c r="AW16" s="223"/>
      <c r="AX16" s="510">
        <f t="shared" si="37"/>
        <v>0</v>
      </c>
      <c r="AY16" s="353"/>
      <c r="AZ16" s="343">
        <f t="shared" si="87"/>
        <v>0</v>
      </c>
      <c r="BA16" s="177">
        <f t="shared" si="88"/>
        <v>0</v>
      </c>
      <c r="BB16" s="215">
        <f t="shared" si="89"/>
        <v>0</v>
      </c>
      <c r="BC16" s="225"/>
      <c r="BD16" s="196"/>
      <c r="BE16" s="197"/>
      <c r="BF16" s="198"/>
      <c r="BG16" s="175" t="e">
        <f t="shared" si="90"/>
        <v>#VALUE!</v>
      </c>
      <c r="BH16" s="176">
        <f t="shared" si="91"/>
        <v>2025</v>
      </c>
      <c r="BI16" s="350" t="str">
        <f>'1_共通入力シート【記載必須】'!$G$7</f>
        <v>　本市では、20歳代から30歳代前半の出生率が高く、合計特殊出生率は1.51（H30-R4）と全国、福岡県の平均を上回って推移しているものの、人口を将来にわたって維持するために必要な数値には届いていない。
　出会いの場を創出するべく、福岡県出会い応援事業を活用したり、若年層の新婚世帯の経済的不安を取り除くべく、賃貸家賃補助や定住につなげるため、住宅のリフォーム費用の助成制度を設けているところであり、この取組は継続していく。</v>
      </c>
      <c r="BJ16" s="347"/>
      <c r="BK16" s="356"/>
      <c r="BL16" s="345"/>
      <c r="BM16" s="356"/>
      <c r="BN16" s="346"/>
      <c r="BO16" s="357"/>
      <c r="BP16" s="346"/>
      <c r="BQ16" s="356"/>
      <c r="BR16" s="346"/>
      <c r="BS16" s="358"/>
      <c r="BT16" s="346"/>
      <c r="BU16" s="356"/>
      <c r="BV16" s="346"/>
      <c r="BW16" s="356"/>
      <c r="BX16" s="346"/>
      <c r="BY16" s="356"/>
      <c r="BZ16" s="346"/>
      <c r="CA16" s="356"/>
      <c r="CB16" s="346"/>
      <c r="CC16" s="356"/>
      <c r="CD16" s="346"/>
      <c r="CE16" s="359"/>
      <c r="CF16" s="178" t="str">
        <f>IF('1_共通入力シート【記載必須】'!H$7="","",'1_共通入力シート【記載必須】'!H$7)</f>
        <v>空き家バンク活用率</v>
      </c>
      <c r="CG16" s="129" t="str">
        <f>IF('1_共通入力シート【記載必須】'!I$7="","",'1_共通入力シート【記載必須】'!I$7)</f>
        <v>％</v>
      </c>
      <c r="CH16" s="129" t="str">
        <f>IF('1_共通入力シート【記載必須】'!J$7="","",'1_共通入力シート【記載必須】'!J$7)</f>
        <v>40.0％（令和9年度）</v>
      </c>
      <c r="CI16" s="179" t="str">
        <f>IF('1_共通入力シート【記載必須】'!K$7="","",'1_共通入力シート【記載必須】'!K$7)</f>
        <v>31.0％（令和3年度）</v>
      </c>
      <c r="CJ16" s="178" t="str">
        <f>IF('1_共通入力シート【記載必須】'!L$7="","",'1_共通入力シート【記載必須】'!L$7)</f>
        <v/>
      </c>
      <c r="CK16" s="129" t="str">
        <f>IF('1_共通入力シート【記載必須】'!M$7="","",'1_共通入力シート【記載必須】'!M$7)</f>
        <v/>
      </c>
      <c r="CL16" s="129" t="str">
        <f>IF('1_共通入力シート【記載必須】'!N$7="","",'1_共通入力シート【記載必須】'!N$7)</f>
        <v/>
      </c>
      <c r="CM16" s="179" t="str">
        <f>IF('1_共通入力シート【記載必須】'!O$7="","",'1_共通入力シート【記載必須】'!O$7)</f>
        <v/>
      </c>
      <c r="CN16" s="178" t="str">
        <f>IF('1_共通入力シート【記載必須】'!P$7="","",'1_共通入力シート【記載必須】'!P$7)</f>
        <v/>
      </c>
      <c r="CO16" s="129" t="str">
        <f>IF('1_共通入力シート【記載必須】'!Q$7="","",'1_共通入力シート【記載必須】'!Q$7)</f>
        <v/>
      </c>
      <c r="CP16" s="129" t="str">
        <f>IF('1_共通入力シート【記載必須】'!R$7="","",'1_共通入力シート【記載必須】'!R$7)</f>
        <v/>
      </c>
      <c r="CQ16" s="179" t="str">
        <f>IF('1_共通入力シート【記載必須】'!S$7="","",'1_共通入力シート【記載必須】'!S$7)</f>
        <v/>
      </c>
      <c r="CR16" s="178" t="str">
        <f>IF('1_共通入力シート【記載必須】'!T$7="","",'1_共通入力シート【記載必須】'!T$7)</f>
        <v/>
      </c>
      <c r="CS16" s="129" t="str">
        <f>IF('1_共通入力シート【記載必須】'!U$7="","",'1_共通入力シート【記載必須】'!U$7)</f>
        <v/>
      </c>
      <c r="CT16" s="129" t="str">
        <f>IF('1_共通入力シート【記載必須】'!V$7="","",'1_共通入力シート【記載必須】'!V$7)</f>
        <v/>
      </c>
      <c r="CU16" s="179" t="str">
        <f>IF('1_共通入力シート【記載必須】'!W$7="","",'1_共通入力シート【記載必須】'!W$7)</f>
        <v/>
      </c>
      <c r="CV16" s="178" t="str">
        <f>IF('1_共通入力シート【記載必須】'!X$7="","",'1_共通入力シート【記載必須】'!X$7)</f>
        <v/>
      </c>
      <c r="CW16" s="129" t="str">
        <f>IF('1_共通入力シート【記載必須】'!Y$7="","",'1_共通入力シート【記載必須】'!Y$7)</f>
        <v/>
      </c>
      <c r="CX16" s="129" t="str">
        <f>IF('1_共通入力シート【記載必須】'!Z$7="","",'1_共通入力シート【記載必須】'!Z$7)</f>
        <v/>
      </c>
      <c r="CY16" s="179" t="str">
        <f>IF('1_共通入力シート【記載必須】'!AA$7="","",'1_共通入力シート【記載必須】'!AA$7)</f>
        <v/>
      </c>
      <c r="CZ16" s="178" t="str">
        <f>IF('1_共通入力シート【記載必須】'!AB$7="","",'1_共通入力シート【記載必須】'!AB$7)</f>
        <v>合計特殊出生率</v>
      </c>
      <c r="DA16" s="180" t="str">
        <f>IF('1_共通入力シート【記載必須】'!AC$7="","",'1_共通入力シート【記載必須】'!AC$7)</f>
        <v/>
      </c>
      <c r="DB16" s="179" t="str">
        <f>IF('1_共通入力シート【記載必須】'!AD$7="","",'1_共通入力シート【記載必須】'!AD$7)</f>
        <v>1.51(H30～R4年)</v>
      </c>
      <c r="DC16" s="178" t="str">
        <f>IF('1_共通入力シート【記載必須】'!AE$7="","",'1_共通入力シート【記載必須】'!AE$7)</f>
        <v>婚姻件数</v>
      </c>
      <c r="DD16" s="129" t="str">
        <f>IF('1_共通入力シート【記載必須】'!AF$7="","",'1_共通入力シート【記載必須】'!AF$7)</f>
        <v>件</v>
      </c>
      <c r="DE16" s="179" t="str">
        <f>IF('1_共通入力シート【記載必須】'!AG$7="","",'1_共通入力シート【記載必須】'!AG$7)</f>
        <v>41
（R5.1～R5.12）</v>
      </c>
      <c r="DF16" s="178" t="str">
        <f>IF('1_共通入力シート【記載必須】'!AH$7="","",'1_共通入力シート【記載必須】'!AH$7)</f>
        <v>婚姻率</v>
      </c>
      <c r="DG16" s="180" t="str">
        <f>IF('1_共通入力シート【記載必須】'!AI$7="","",'1_共通入力シート【記載必須】'!AI$7)</f>
        <v/>
      </c>
      <c r="DH16" s="179" t="str">
        <f>IF('1_共通入力シート【記載必須】'!AJ$7="","",'1_共通入力シート【記載必須】'!AJ$7)</f>
        <v>1.7（令和5年）</v>
      </c>
      <c r="DI16" s="226"/>
      <c r="DJ16" s="229"/>
      <c r="DK16" s="227"/>
      <c r="DL16" s="228"/>
      <c r="DM16" s="226"/>
      <c r="DN16" s="229"/>
      <c r="DO16" s="227"/>
      <c r="DP16" s="228"/>
      <c r="DQ16" s="226"/>
      <c r="DR16" s="229"/>
      <c r="DS16" s="227"/>
      <c r="DT16" s="228"/>
      <c r="DU16" s="226"/>
      <c r="DV16" s="229"/>
      <c r="DW16" s="227"/>
      <c r="DX16" s="228"/>
      <c r="DY16" s="226"/>
      <c r="DZ16" s="229"/>
      <c r="EA16" s="227"/>
      <c r="EB16" s="228"/>
      <c r="EC16" s="216" t="s">
        <v>321</v>
      </c>
      <c r="ED16" s="217" t="s">
        <v>35</v>
      </c>
      <c r="EE16" s="355"/>
      <c r="EF16" s="228"/>
      <c r="EG16" s="216" t="s">
        <v>322</v>
      </c>
      <c r="EH16" s="217" t="s">
        <v>35</v>
      </c>
      <c r="EI16" s="227"/>
      <c r="EJ16" s="228"/>
      <c r="EK16" s="216" t="s">
        <v>323</v>
      </c>
      <c r="EL16" s="217" t="s">
        <v>35</v>
      </c>
      <c r="EM16" s="227"/>
      <c r="EN16" s="228"/>
      <c r="EO16" s="226"/>
      <c r="EP16" s="229"/>
      <c r="EQ16" s="227"/>
      <c r="ER16" s="228"/>
      <c r="ES16" s="226"/>
      <c r="ET16" s="229"/>
      <c r="EU16" s="227"/>
      <c r="EV16" s="228"/>
      <c r="EW16" s="226"/>
      <c r="EX16" s="229"/>
      <c r="EY16" s="227"/>
      <c r="EZ16" s="228"/>
      <c r="FA16" s="226"/>
      <c r="FB16" s="229"/>
      <c r="FC16" s="227"/>
      <c r="FD16" s="228"/>
      <c r="FE16" s="226"/>
      <c r="FF16" s="229"/>
      <c r="FG16" s="227"/>
      <c r="FH16" s="228"/>
      <c r="FI16" s="520"/>
      <c r="FJ16" s="519"/>
      <c r="FK16" s="523"/>
      <c r="FL16" s="218" t="str">
        <f t="shared" si="57"/>
        <v>NG</v>
      </c>
      <c r="FM16" s="121"/>
      <c r="FN16" s="122" t="str">
        <f t="shared" si="92"/>
        <v>NG</v>
      </c>
      <c r="FO16" s="121"/>
      <c r="FP16" s="122" t="str">
        <f t="shared" si="68"/>
        <v>NG</v>
      </c>
      <c r="FQ16" s="121"/>
      <c r="FR16" s="122" t="str">
        <f t="shared" si="93"/>
        <v>NG</v>
      </c>
      <c r="FS16" s="121"/>
      <c r="FT16" s="122" t="str">
        <f t="shared" si="94"/>
        <v>NG</v>
      </c>
      <c r="FU16" s="121"/>
      <c r="FV16" s="122" t="str">
        <f t="shared" si="61"/>
        <v>NG</v>
      </c>
      <c r="FW16" s="121"/>
      <c r="FX16" s="122" t="str">
        <f t="shared" si="95"/>
        <v>NG</v>
      </c>
      <c r="FY16" s="218" t="str">
        <f t="shared" si="63"/>
        <v>OK</v>
      </c>
      <c r="FZ16" s="178" t="str">
        <f>IFERROR(VLOOKUP($L16,リンク先!$E$147:$M$157,2,FALSE)&amp;"","")</f>
        <v/>
      </c>
      <c r="GA16" s="123"/>
      <c r="GB16" s="122" t="str">
        <f t="shared" si="96"/>
        <v>OK</v>
      </c>
      <c r="GC16" s="178" t="str">
        <f>IFERROR(VLOOKUP($L16,リンク先!$E$147:$M$157,3,FALSE)&amp;"","")</f>
        <v/>
      </c>
      <c r="GD16" s="123"/>
      <c r="GE16" s="122" t="str">
        <f t="shared" si="97"/>
        <v>OK</v>
      </c>
      <c r="GF16" s="178" t="str">
        <f>IFERROR(VLOOKUP($L16,リンク先!$E$147:$M$157,4,FALSE)&amp;"","")</f>
        <v/>
      </c>
      <c r="GG16" s="123"/>
      <c r="GH16" s="122" t="str">
        <f t="shared" si="98"/>
        <v>OK</v>
      </c>
      <c r="GI16" s="428"/>
      <c r="GK16" s="135" t="str">
        <f t="shared" si="67"/>
        <v/>
      </c>
    </row>
    <row r="17" spans="2:193" ht="187.5" hidden="1" customHeight="1" thickBot="1" x14ac:dyDescent="0.2">
      <c r="B17" s="170" t="s">
        <v>205</v>
      </c>
      <c r="C17" s="171">
        <f>'1_共通入力シート【記載必須】'!$B$7</f>
        <v>402141</v>
      </c>
      <c r="D17" s="172" t="str">
        <f>'1_共通入力シート【記載必須】'!$C$7</f>
        <v>市町村</v>
      </c>
      <c r="E17" s="173" t="str">
        <f>'1_共通入力シート【記載必須】'!$D$7</f>
        <v>福岡県</v>
      </c>
      <c r="F17" s="126" t="str">
        <f>'1_共通入力シート【記載必須】'!$E$7</f>
        <v>豊前市</v>
      </c>
      <c r="G17" s="125" t="str">
        <f>'1_共通入力シート【記載必須】'!$F$7</f>
        <v>福岡県豊前市</v>
      </c>
      <c r="H17" s="222"/>
      <c r="I17" s="118"/>
      <c r="J17" s="82"/>
      <c r="K17" s="82"/>
      <c r="L17" s="82"/>
      <c r="M17" s="83"/>
      <c r="N17" s="212" t="b">
        <f>IF(リンク先!$G$2=GK17,リンク先!$F$2,IF(リンク先!$G$3=GK17,リンク先!$F$3,IF(リンク先!$G$4=GK17,リンク先!$F$4,IF(リンク先!$G$5=GK17,リンク先!$F$5,IF(リンク先!$G$6=GK17,リンク先!$F$6,IF(リンク先!$G$7=GK17,リンク先!$F$7,IF(リンク先!$G$8=GK17,リンク先!$F$8)))))))</f>
        <v>0</v>
      </c>
      <c r="O17" s="174">
        <f t="shared" si="84"/>
        <v>0</v>
      </c>
      <c r="P17" s="84"/>
      <c r="Q17" s="213">
        <f t="shared" si="85"/>
        <v>0</v>
      </c>
      <c r="R17" s="214">
        <f t="shared" si="86"/>
        <v>0</v>
      </c>
      <c r="S17" s="352"/>
      <c r="T17" s="510">
        <f t="shared" si="27"/>
        <v>0</v>
      </c>
      <c r="U17" s="224"/>
      <c r="V17" s="223"/>
      <c r="W17" s="510">
        <f t="shared" si="28"/>
        <v>0</v>
      </c>
      <c r="X17" s="224"/>
      <c r="Y17" s="223"/>
      <c r="Z17" s="510">
        <f t="shared" si="29"/>
        <v>0</v>
      </c>
      <c r="AA17" s="224"/>
      <c r="AB17" s="223"/>
      <c r="AC17" s="510">
        <f t="shared" si="30"/>
        <v>0</v>
      </c>
      <c r="AD17" s="224"/>
      <c r="AE17" s="223"/>
      <c r="AF17" s="510">
        <f t="shared" si="31"/>
        <v>0</v>
      </c>
      <c r="AG17" s="224"/>
      <c r="AH17" s="223"/>
      <c r="AI17" s="510">
        <f t="shared" si="32"/>
        <v>0</v>
      </c>
      <c r="AJ17" s="224"/>
      <c r="AK17" s="223"/>
      <c r="AL17" s="510">
        <f t="shared" si="33"/>
        <v>0</v>
      </c>
      <c r="AM17" s="224"/>
      <c r="AN17" s="223"/>
      <c r="AO17" s="510">
        <f t="shared" si="34"/>
        <v>0</v>
      </c>
      <c r="AP17" s="224"/>
      <c r="AQ17" s="223"/>
      <c r="AR17" s="510">
        <f t="shared" si="35"/>
        <v>0</v>
      </c>
      <c r="AS17" s="224"/>
      <c r="AT17" s="223"/>
      <c r="AU17" s="510">
        <f t="shared" si="36"/>
        <v>0</v>
      </c>
      <c r="AV17" s="224"/>
      <c r="AW17" s="223"/>
      <c r="AX17" s="510">
        <f t="shared" si="37"/>
        <v>0</v>
      </c>
      <c r="AY17" s="353"/>
      <c r="AZ17" s="343">
        <f t="shared" si="87"/>
        <v>0</v>
      </c>
      <c r="BA17" s="177">
        <f t="shared" si="88"/>
        <v>0</v>
      </c>
      <c r="BB17" s="215">
        <f t="shared" si="89"/>
        <v>0</v>
      </c>
      <c r="BC17" s="225"/>
      <c r="BD17" s="196"/>
      <c r="BE17" s="197"/>
      <c r="BF17" s="198"/>
      <c r="BG17" s="175" t="e">
        <f t="shared" si="90"/>
        <v>#VALUE!</v>
      </c>
      <c r="BH17" s="176">
        <f t="shared" si="91"/>
        <v>2025</v>
      </c>
      <c r="BI17" s="350" t="str">
        <f>'1_共通入力シート【記載必須】'!$G$7</f>
        <v>　本市では、20歳代から30歳代前半の出生率が高く、合計特殊出生率は1.51（H30-R4）と全国、福岡県の平均を上回って推移しているものの、人口を将来にわたって維持するために必要な数値には届いていない。
　出会いの場を創出するべく、福岡県出会い応援事業を活用したり、若年層の新婚世帯の経済的不安を取り除くべく、賃貸家賃補助や定住につなげるため、住宅のリフォーム費用の助成制度を設けているところであり、この取組は継続していく。</v>
      </c>
      <c r="BJ17" s="347"/>
      <c r="BK17" s="356"/>
      <c r="BL17" s="345"/>
      <c r="BM17" s="356"/>
      <c r="BN17" s="346"/>
      <c r="BO17" s="357"/>
      <c r="BP17" s="346"/>
      <c r="BQ17" s="356"/>
      <c r="BR17" s="346"/>
      <c r="BS17" s="358"/>
      <c r="BT17" s="346"/>
      <c r="BU17" s="356"/>
      <c r="BV17" s="346"/>
      <c r="BW17" s="356"/>
      <c r="BX17" s="346"/>
      <c r="BY17" s="356"/>
      <c r="BZ17" s="346"/>
      <c r="CA17" s="356"/>
      <c r="CB17" s="346"/>
      <c r="CC17" s="356"/>
      <c r="CD17" s="346"/>
      <c r="CE17" s="359"/>
      <c r="CF17" s="178" t="str">
        <f>IF('1_共通入力シート【記載必須】'!H$7="","",'1_共通入力シート【記載必須】'!H$7)</f>
        <v>空き家バンク活用率</v>
      </c>
      <c r="CG17" s="129" t="str">
        <f>IF('1_共通入力シート【記載必須】'!I$7="","",'1_共通入力シート【記載必須】'!I$7)</f>
        <v>％</v>
      </c>
      <c r="CH17" s="129" t="str">
        <f>IF('1_共通入力シート【記載必須】'!J$7="","",'1_共通入力シート【記載必須】'!J$7)</f>
        <v>40.0％（令和9年度）</v>
      </c>
      <c r="CI17" s="179" t="str">
        <f>IF('1_共通入力シート【記載必須】'!K$7="","",'1_共通入力シート【記載必須】'!K$7)</f>
        <v>31.0％（令和3年度）</v>
      </c>
      <c r="CJ17" s="178" t="str">
        <f>IF('1_共通入力シート【記載必須】'!L$7="","",'1_共通入力シート【記載必須】'!L$7)</f>
        <v/>
      </c>
      <c r="CK17" s="129" t="str">
        <f>IF('1_共通入力シート【記載必須】'!M$7="","",'1_共通入力シート【記載必須】'!M$7)</f>
        <v/>
      </c>
      <c r="CL17" s="129" t="str">
        <f>IF('1_共通入力シート【記載必須】'!N$7="","",'1_共通入力シート【記載必須】'!N$7)</f>
        <v/>
      </c>
      <c r="CM17" s="179" t="str">
        <f>IF('1_共通入力シート【記載必須】'!O$7="","",'1_共通入力シート【記載必須】'!O$7)</f>
        <v/>
      </c>
      <c r="CN17" s="178" t="str">
        <f>IF('1_共通入力シート【記載必須】'!P$7="","",'1_共通入力シート【記載必須】'!P$7)</f>
        <v/>
      </c>
      <c r="CO17" s="129" t="str">
        <f>IF('1_共通入力シート【記載必須】'!Q$7="","",'1_共通入力シート【記載必須】'!Q$7)</f>
        <v/>
      </c>
      <c r="CP17" s="129" t="str">
        <f>IF('1_共通入力シート【記載必須】'!R$7="","",'1_共通入力シート【記載必須】'!R$7)</f>
        <v/>
      </c>
      <c r="CQ17" s="179" t="str">
        <f>IF('1_共通入力シート【記載必須】'!S$7="","",'1_共通入力シート【記載必須】'!S$7)</f>
        <v/>
      </c>
      <c r="CR17" s="178" t="str">
        <f>IF('1_共通入力シート【記載必須】'!T$7="","",'1_共通入力シート【記載必須】'!T$7)</f>
        <v/>
      </c>
      <c r="CS17" s="129" t="str">
        <f>IF('1_共通入力シート【記載必須】'!U$7="","",'1_共通入力シート【記載必須】'!U$7)</f>
        <v/>
      </c>
      <c r="CT17" s="129" t="str">
        <f>IF('1_共通入力シート【記載必須】'!V$7="","",'1_共通入力シート【記載必須】'!V$7)</f>
        <v/>
      </c>
      <c r="CU17" s="179" t="str">
        <f>IF('1_共通入力シート【記載必須】'!W$7="","",'1_共通入力シート【記載必須】'!W$7)</f>
        <v/>
      </c>
      <c r="CV17" s="178" t="str">
        <f>IF('1_共通入力シート【記載必須】'!X$7="","",'1_共通入力シート【記載必須】'!X$7)</f>
        <v/>
      </c>
      <c r="CW17" s="129" t="str">
        <f>IF('1_共通入力シート【記載必須】'!Y$7="","",'1_共通入力シート【記載必須】'!Y$7)</f>
        <v/>
      </c>
      <c r="CX17" s="129" t="str">
        <f>IF('1_共通入力シート【記載必須】'!Z$7="","",'1_共通入力シート【記載必須】'!Z$7)</f>
        <v/>
      </c>
      <c r="CY17" s="179" t="str">
        <f>IF('1_共通入力シート【記載必須】'!AA$7="","",'1_共通入力シート【記載必須】'!AA$7)</f>
        <v/>
      </c>
      <c r="CZ17" s="178" t="str">
        <f>IF('1_共通入力シート【記載必須】'!AB$7="","",'1_共通入力シート【記載必須】'!AB$7)</f>
        <v>合計特殊出生率</v>
      </c>
      <c r="DA17" s="180" t="str">
        <f>IF('1_共通入力シート【記載必須】'!AC$7="","",'1_共通入力シート【記載必須】'!AC$7)</f>
        <v/>
      </c>
      <c r="DB17" s="179" t="str">
        <f>IF('1_共通入力シート【記載必須】'!AD$7="","",'1_共通入力シート【記載必須】'!AD$7)</f>
        <v>1.51(H30～R4年)</v>
      </c>
      <c r="DC17" s="178" t="str">
        <f>IF('1_共通入力シート【記載必須】'!AE$7="","",'1_共通入力シート【記載必須】'!AE$7)</f>
        <v>婚姻件数</v>
      </c>
      <c r="DD17" s="129" t="str">
        <f>IF('1_共通入力シート【記載必須】'!AF$7="","",'1_共通入力シート【記載必須】'!AF$7)</f>
        <v>件</v>
      </c>
      <c r="DE17" s="179" t="str">
        <f>IF('1_共通入力シート【記載必須】'!AG$7="","",'1_共通入力シート【記載必須】'!AG$7)</f>
        <v>41
（R5.1～R5.12）</v>
      </c>
      <c r="DF17" s="178" t="str">
        <f>IF('1_共通入力シート【記載必須】'!AH$7="","",'1_共通入力シート【記載必須】'!AH$7)</f>
        <v>婚姻率</v>
      </c>
      <c r="DG17" s="180" t="str">
        <f>IF('1_共通入力シート【記載必須】'!AI$7="","",'1_共通入力シート【記載必須】'!AI$7)</f>
        <v/>
      </c>
      <c r="DH17" s="179" t="str">
        <f>IF('1_共通入力シート【記載必須】'!AJ$7="","",'1_共通入力シート【記載必須】'!AJ$7)</f>
        <v>1.7（令和5年）</v>
      </c>
      <c r="DI17" s="226"/>
      <c r="DJ17" s="229"/>
      <c r="DK17" s="227"/>
      <c r="DL17" s="228"/>
      <c r="DM17" s="226"/>
      <c r="DN17" s="229"/>
      <c r="DO17" s="227"/>
      <c r="DP17" s="228"/>
      <c r="DQ17" s="226"/>
      <c r="DR17" s="229"/>
      <c r="DS17" s="227"/>
      <c r="DT17" s="228"/>
      <c r="DU17" s="226"/>
      <c r="DV17" s="229"/>
      <c r="DW17" s="227"/>
      <c r="DX17" s="228"/>
      <c r="DY17" s="226"/>
      <c r="DZ17" s="229"/>
      <c r="EA17" s="227"/>
      <c r="EB17" s="228"/>
      <c r="EC17" s="216" t="s">
        <v>321</v>
      </c>
      <c r="ED17" s="217" t="s">
        <v>35</v>
      </c>
      <c r="EE17" s="355"/>
      <c r="EF17" s="228"/>
      <c r="EG17" s="216" t="s">
        <v>322</v>
      </c>
      <c r="EH17" s="217" t="s">
        <v>35</v>
      </c>
      <c r="EI17" s="227"/>
      <c r="EJ17" s="228"/>
      <c r="EK17" s="216" t="s">
        <v>323</v>
      </c>
      <c r="EL17" s="217" t="s">
        <v>35</v>
      </c>
      <c r="EM17" s="227"/>
      <c r="EN17" s="228"/>
      <c r="EO17" s="226"/>
      <c r="EP17" s="229"/>
      <c r="EQ17" s="227"/>
      <c r="ER17" s="228"/>
      <c r="ES17" s="226"/>
      <c r="ET17" s="229"/>
      <c r="EU17" s="227"/>
      <c r="EV17" s="228"/>
      <c r="EW17" s="226"/>
      <c r="EX17" s="229"/>
      <c r="EY17" s="227"/>
      <c r="EZ17" s="228"/>
      <c r="FA17" s="226"/>
      <c r="FB17" s="229"/>
      <c r="FC17" s="227"/>
      <c r="FD17" s="228"/>
      <c r="FE17" s="226"/>
      <c r="FF17" s="229"/>
      <c r="FG17" s="227"/>
      <c r="FH17" s="228"/>
      <c r="FI17" s="520"/>
      <c r="FJ17" s="519"/>
      <c r="FK17" s="523"/>
      <c r="FL17" s="218" t="str">
        <f t="shared" si="57"/>
        <v>NG</v>
      </c>
      <c r="FM17" s="121"/>
      <c r="FN17" s="122" t="str">
        <f t="shared" si="92"/>
        <v>NG</v>
      </c>
      <c r="FO17" s="121"/>
      <c r="FP17" s="122" t="str">
        <f t="shared" si="68"/>
        <v>NG</v>
      </c>
      <c r="FQ17" s="121"/>
      <c r="FR17" s="122" t="str">
        <f t="shared" si="93"/>
        <v>NG</v>
      </c>
      <c r="FS17" s="121"/>
      <c r="FT17" s="122" t="str">
        <f t="shared" si="94"/>
        <v>NG</v>
      </c>
      <c r="FU17" s="121"/>
      <c r="FV17" s="122" t="str">
        <f t="shared" si="61"/>
        <v>NG</v>
      </c>
      <c r="FW17" s="121"/>
      <c r="FX17" s="122" t="str">
        <f t="shared" si="95"/>
        <v>NG</v>
      </c>
      <c r="FY17" s="218" t="str">
        <f t="shared" si="63"/>
        <v>OK</v>
      </c>
      <c r="FZ17" s="178" t="str">
        <f>IFERROR(VLOOKUP($L17,リンク先!$E$147:$M$157,2,FALSE)&amp;"","")</f>
        <v/>
      </c>
      <c r="GA17" s="123"/>
      <c r="GB17" s="122" t="str">
        <f t="shared" si="96"/>
        <v>OK</v>
      </c>
      <c r="GC17" s="178" t="str">
        <f>IFERROR(VLOOKUP($L17,リンク先!$E$147:$M$157,3,FALSE)&amp;"","")</f>
        <v/>
      </c>
      <c r="GD17" s="123"/>
      <c r="GE17" s="122" t="str">
        <f t="shared" si="97"/>
        <v>OK</v>
      </c>
      <c r="GF17" s="178" t="str">
        <f>IFERROR(VLOOKUP($L17,リンク先!$E$147:$M$157,4,FALSE)&amp;"","")</f>
        <v/>
      </c>
      <c r="GG17" s="123"/>
      <c r="GH17" s="122" t="str">
        <f t="shared" si="98"/>
        <v>OK</v>
      </c>
      <c r="GI17" s="428"/>
      <c r="GK17" s="135" t="str">
        <f t="shared" si="67"/>
        <v/>
      </c>
    </row>
    <row r="18" spans="2:193" ht="187.5" hidden="1" customHeight="1" thickBot="1" x14ac:dyDescent="0.2">
      <c r="B18" s="170" t="s">
        <v>206</v>
      </c>
      <c r="C18" s="171">
        <f>'1_共通入力シート【記載必須】'!$B$7</f>
        <v>402141</v>
      </c>
      <c r="D18" s="172" t="str">
        <f>'1_共通入力シート【記載必須】'!$C$7</f>
        <v>市町村</v>
      </c>
      <c r="E18" s="173" t="str">
        <f>'1_共通入力シート【記載必須】'!$D$7</f>
        <v>福岡県</v>
      </c>
      <c r="F18" s="126" t="str">
        <f>'1_共通入力シート【記載必須】'!$E$7</f>
        <v>豊前市</v>
      </c>
      <c r="G18" s="125" t="str">
        <f>'1_共通入力シート【記載必須】'!$F$7</f>
        <v>福岡県豊前市</v>
      </c>
      <c r="H18" s="222"/>
      <c r="I18" s="118"/>
      <c r="J18" s="82"/>
      <c r="K18" s="82"/>
      <c r="L18" s="82"/>
      <c r="M18" s="83"/>
      <c r="N18" s="212" t="b">
        <f>IF(リンク先!$G$2=GK18,リンク先!$F$2,IF(リンク先!$G$3=GK18,リンク先!$F$3,IF(リンク先!$G$4=GK18,リンク先!$F$4,IF(リンク先!$G$5=GK18,リンク先!$F$5,IF(リンク先!$G$6=GK18,リンク先!$F$6,IF(リンク先!$G$7=GK18,リンク先!$F$7,IF(リンク先!$G$8=GK18,リンク先!$F$8)))))))</f>
        <v>0</v>
      </c>
      <c r="O18" s="174">
        <f t="shared" si="84"/>
        <v>0</v>
      </c>
      <c r="P18" s="84"/>
      <c r="Q18" s="213">
        <f t="shared" si="85"/>
        <v>0</v>
      </c>
      <c r="R18" s="214">
        <f t="shared" si="86"/>
        <v>0</v>
      </c>
      <c r="S18" s="352"/>
      <c r="T18" s="510">
        <f t="shared" si="27"/>
        <v>0</v>
      </c>
      <c r="U18" s="224"/>
      <c r="V18" s="223"/>
      <c r="W18" s="510">
        <f t="shared" si="28"/>
        <v>0</v>
      </c>
      <c r="X18" s="224"/>
      <c r="Y18" s="223"/>
      <c r="Z18" s="510">
        <f t="shared" si="29"/>
        <v>0</v>
      </c>
      <c r="AA18" s="224"/>
      <c r="AB18" s="223"/>
      <c r="AC18" s="510">
        <f t="shared" si="30"/>
        <v>0</v>
      </c>
      <c r="AD18" s="224"/>
      <c r="AE18" s="223"/>
      <c r="AF18" s="510">
        <f t="shared" si="31"/>
        <v>0</v>
      </c>
      <c r="AG18" s="224"/>
      <c r="AH18" s="223"/>
      <c r="AI18" s="510">
        <f t="shared" si="32"/>
        <v>0</v>
      </c>
      <c r="AJ18" s="224"/>
      <c r="AK18" s="223"/>
      <c r="AL18" s="510">
        <f t="shared" si="33"/>
        <v>0</v>
      </c>
      <c r="AM18" s="224"/>
      <c r="AN18" s="223"/>
      <c r="AO18" s="510">
        <f t="shared" si="34"/>
        <v>0</v>
      </c>
      <c r="AP18" s="224"/>
      <c r="AQ18" s="223"/>
      <c r="AR18" s="510">
        <f t="shared" si="35"/>
        <v>0</v>
      </c>
      <c r="AS18" s="224"/>
      <c r="AT18" s="223"/>
      <c r="AU18" s="510">
        <f t="shared" si="36"/>
        <v>0</v>
      </c>
      <c r="AV18" s="224"/>
      <c r="AW18" s="223"/>
      <c r="AX18" s="510">
        <f t="shared" si="37"/>
        <v>0</v>
      </c>
      <c r="AY18" s="353"/>
      <c r="AZ18" s="343">
        <f t="shared" si="87"/>
        <v>0</v>
      </c>
      <c r="BA18" s="177">
        <f t="shared" si="88"/>
        <v>0</v>
      </c>
      <c r="BB18" s="215">
        <f t="shared" si="89"/>
        <v>0</v>
      </c>
      <c r="BC18" s="225"/>
      <c r="BD18" s="196"/>
      <c r="BE18" s="197"/>
      <c r="BF18" s="198"/>
      <c r="BG18" s="175" t="e">
        <f t="shared" si="90"/>
        <v>#VALUE!</v>
      </c>
      <c r="BH18" s="176">
        <f t="shared" si="91"/>
        <v>2025</v>
      </c>
      <c r="BI18" s="350" t="str">
        <f>'1_共通入力シート【記載必須】'!$G$7</f>
        <v>　本市では、20歳代から30歳代前半の出生率が高く、合計特殊出生率は1.51（H30-R4）と全国、福岡県の平均を上回って推移しているものの、人口を将来にわたって維持するために必要な数値には届いていない。
　出会いの場を創出するべく、福岡県出会い応援事業を活用したり、若年層の新婚世帯の経済的不安を取り除くべく、賃貸家賃補助や定住につなげるため、住宅のリフォーム費用の助成制度を設けているところであり、この取組は継続していく。</v>
      </c>
      <c r="BJ18" s="347"/>
      <c r="BK18" s="356"/>
      <c r="BL18" s="345"/>
      <c r="BM18" s="356"/>
      <c r="BN18" s="346"/>
      <c r="BO18" s="357"/>
      <c r="BP18" s="346"/>
      <c r="BQ18" s="356"/>
      <c r="BR18" s="346"/>
      <c r="BS18" s="358"/>
      <c r="BT18" s="346"/>
      <c r="BU18" s="356"/>
      <c r="BV18" s="346"/>
      <c r="BW18" s="356"/>
      <c r="BX18" s="346"/>
      <c r="BY18" s="356"/>
      <c r="BZ18" s="346"/>
      <c r="CA18" s="356"/>
      <c r="CB18" s="346"/>
      <c r="CC18" s="356"/>
      <c r="CD18" s="346"/>
      <c r="CE18" s="359"/>
      <c r="CF18" s="178" t="str">
        <f>IF('1_共通入力シート【記載必須】'!H$7="","",'1_共通入力シート【記載必須】'!H$7)</f>
        <v>空き家バンク活用率</v>
      </c>
      <c r="CG18" s="129" t="str">
        <f>IF('1_共通入力シート【記載必須】'!I$7="","",'1_共通入力シート【記載必須】'!I$7)</f>
        <v>％</v>
      </c>
      <c r="CH18" s="129" t="str">
        <f>IF('1_共通入力シート【記載必須】'!J$7="","",'1_共通入力シート【記載必須】'!J$7)</f>
        <v>40.0％（令和9年度）</v>
      </c>
      <c r="CI18" s="179" t="str">
        <f>IF('1_共通入力シート【記載必須】'!K$7="","",'1_共通入力シート【記載必須】'!K$7)</f>
        <v>31.0％（令和3年度）</v>
      </c>
      <c r="CJ18" s="178" t="str">
        <f>IF('1_共通入力シート【記載必須】'!L$7="","",'1_共通入力シート【記載必須】'!L$7)</f>
        <v/>
      </c>
      <c r="CK18" s="129" t="str">
        <f>IF('1_共通入力シート【記載必須】'!M$7="","",'1_共通入力シート【記載必須】'!M$7)</f>
        <v/>
      </c>
      <c r="CL18" s="129" t="str">
        <f>IF('1_共通入力シート【記載必須】'!N$7="","",'1_共通入力シート【記載必須】'!N$7)</f>
        <v/>
      </c>
      <c r="CM18" s="179" t="str">
        <f>IF('1_共通入力シート【記載必須】'!O$7="","",'1_共通入力シート【記載必須】'!O$7)</f>
        <v/>
      </c>
      <c r="CN18" s="178" t="str">
        <f>IF('1_共通入力シート【記載必須】'!P$7="","",'1_共通入力シート【記載必須】'!P$7)</f>
        <v/>
      </c>
      <c r="CO18" s="129" t="str">
        <f>IF('1_共通入力シート【記載必須】'!Q$7="","",'1_共通入力シート【記載必須】'!Q$7)</f>
        <v/>
      </c>
      <c r="CP18" s="129" t="str">
        <f>IF('1_共通入力シート【記載必須】'!R$7="","",'1_共通入力シート【記載必須】'!R$7)</f>
        <v/>
      </c>
      <c r="CQ18" s="179" t="str">
        <f>IF('1_共通入力シート【記載必須】'!S$7="","",'1_共通入力シート【記載必須】'!S$7)</f>
        <v/>
      </c>
      <c r="CR18" s="178" t="str">
        <f>IF('1_共通入力シート【記載必須】'!T$7="","",'1_共通入力シート【記載必須】'!T$7)</f>
        <v/>
      </c>
      <c r="CS18" s="129" t="str">
        <f>IF('1_共通入力シート【記載必須】'!U$7="","",'1_共通入力シート【記載必須】'!U$7)</f>
        <v/>
      </c>
      <c r="CT18" s="129" t="str">
        <f>IF('1_共通入力シート【記載必須】'!V$7="","",'1_共通入力シート【記載必須】'!V$7)</f>
        <v/>
      </c>
      <c r="CU18" s="179" t="str">
        <f>IF('1_共通入力シート【記載必須】'!W$7="","",'1_共通入力シート【記載必須】'!W$7)</f>
        <v/>
      </c>
      <c r="CV18" s="178" t="str">
        <f>IF('1_共通入力シート【記載必須】'!X$7="","",'1_共通入力シート【記載必須】'!X$7)</f>
        <v/>
      </c>
      <c r="CW18" s="129" t="str">
        <f>IF('1_共通入力シート【記載必須】'!Y$7="","",'1_共通入力シート【記載必須】'!Y$7)</f>
        <v/>
      </c>
      <c r="CX18" s="129" t="str">
        <f>IF('1_共通入力シート【記載必須】'!Z$7="","",'1_共通入力シート【記載必須】'!Z$7)</f>
        <v/>
      </c>
      <c r="CY18" s="179" t="str">
        <f>IF('1_共通入力シート【記載必須】'!AA$7="","",'1_共通入力シート【記載必須】'!AA$7)</f>
        <v/>
      </c>
      <c r="CZ18" s="178" t="str">
        <f>IF('1_共通入力シート【記載必須】'!AB$7="","",'1_共通入力シート【記載必須】'!AB$7)</f>
        <v>合計特殊出生率</v>
      </c>
      <c r="DA18" s="180" t="str">
        <f>IF('1_共通入力シート【記載必須】'!AC$7="","",'1_共通入力シート【記載必須】'!AC$7)</f>
        <v/>
      </c>
      <c r="DB18" s="179" t="str">
        <f>IF('1_共通入力シート【記載必須】'!AD$7="","",'1_共通入力シート【記載必須】'!AD$7)</f>
        <v>1.51(H30～R4年)</v>
      </c>
      <c r="DC18" s="178" t="str">
        <f>IF('1_共通入力シート【記載必須】'!AE$7="","",'1_共通入力シート【記載必須】'!AE$7)</f>
        <v>婚姻件数</v>
      </c>
      <c r="DD18" s="129" t="str">
        <f>IF('1_共通入力シート【記載必須】'!AF$7="","",'1_共通入力シート【記載必須】'!AF$7)</f>
        <v>件</v>
      </c>
      <c r="DE18" s="179" t="str">
        <f>IF('1_共通入力シート【記載必須】'!AG$7="","",'1_共通入力シート【記載必須】'!AG$7)</f>
        <v>41
（R5.1～R5.12）</v>
      </c>
      <c r="DF18" s="178" t="str">
        <f>IF('1_共通入力シート【記載必須】'!AH$7="","",'1_共通入力シート【記載必須】'!AH$7)</f>
        <v>婚姻率</v>
      </c>
      <c r="DG18" s="180" t="str">
        <f>IF('1_共通入力シート【記載必須】'!AI$7="","",'1_共通入力シート【記載必須】'!AI$7)</f>
        <v/>
      </c>
      <c r="DH18" s="179" t="str">
        <f>IF('1_共通入力シート【記載必須】'!AJ$7="","",'1_共通入力シート【記載必須】'!AJ$7)</f>
        <v>1.7（令和5年）</v>
      </c>
      <c r="DI18" s="226"/>
      <c r="DJ18" s="229"/>
      <c r="DK18" s="227"/>
      <c r="DL18" s="228"/>
      <c r="DM18" s="226"/>
      <c r="DN18" s="229"/>
      <c r="DO18" s="227"/>
      <c r="DP18" s="228"/>
      <c r="DQ18" s="226"/>
      <c r="DR18" s="229"/>
      <c r="DS18" s="227"/>
      <c r="DT18" s="228"/>
      <c r="DU18" s="226"/>
      <c r="DV18" s="229"/>
      <c r="DW18" s="227"/>
      <c r="DX18" s="228"/>
      <c r="DY18" s="226"/>
      <c r="DZ18" s="229"/>
      <c r="EA18" s="227"/>
      <c r="EB18" s="228"/>
      <c r="EC18" s="216" t="s">
        <v>321</v>
      </c>
      <c r="ED18" s="217" t="s">
        <v>35</v>
      </c>
      <c r="EE18" s="355"/>
      <c r="EF18" s="228"/>
      <c r="EG18" s="216" t="s">
        <v>322</v>
      </c>
      <c r="EH18" s="217" t="s">
        <v>35</v>
      </c>
      <c r="EI18" s="227"/>
      <c r="EJ18" s="228"/>
      <c r="EK18" s="216" t="s">
        <v>323</v>
      </c>
      <c r="EL18" s="217" t="s">
        <v>35</v>
      </c>
      <c r="EM18" s="227"/>
      <c r="EN18" s="228"/>
      <c r="EO18" s="226"/>
      <c r="EP18" s="229"/>
      <c r="EQ18" s="227"/>
      <c r="ER18" s="228"/>
      <c r="ES18" s="226"/>
      <c r="ET18" s="229"/>
      <c r="EU18" s="227"/>
      <c r="EV18" s="228"/>
      <c r="EW18" s="226"/>
      <c r="EX18" s="229"/>
      <c r="EY18" s="227"/>
      <c r="EZ18" s="228"/>
      <c r="FA18" s="226"/>
      <c r="FB18" s="229"/>
      <c r="FC18" s="227"/>
      <c r="FD18" s="228"/>
      <c r="FE18" s="226"/>
      <c r="FF18" s="229"/>
      <c r="FG18" s="227"/>
      <c r="FH18" s="228"/>
      <c r="FI18" s="520"/>
      <c r="FJ18" s="519"/>
      <c r="FK18" s="523"/>
      <c r="FL18" s="218" t="str">
        <f t="shared" si="57"/>
        <v>NG</v>
      </c>
      <c r="FM18" s="121"/>
      <c r="FN18" s="122" t="str">
        <f t="shared" si="92"/>
        <v>NG</v>
      </c>
      <c r="FO18" s="121"/>
      <c r="FP18" s="122" t="str">
        <f t="shared" si="68"/>
        <v>NG</v>
      </c>
      <c r="FQ18" s="121"/>
      <c r="FR18" s="122" t="str">
        <f t="shared" si="93"/>
        <v>NG</v>
      </c>
      <c r="FS18" s="121"/>
      <c r="FT18" s="122" t="str">
        <f t="shared" si="94"/>
        <v>NG</v>
      </c>
      <c r="FU18" s="121"/>
      <c r="FV18" s="122" t="str">
        <f t="shared" si="61"/>
        <v>NG</v>
      </c>
      <c r="FW18" s="121"/>
      <c r="FX18" s="122" t="str">
        <f t="shared" si="95"/>
        <v>NG</v>
      </c>
      <c r="FY18" s="218" t="str">
        <f t="shared" si="63"/>
        <v>OK</v>
      </c>
      <c r="FZ18" s="178" t="str">
        <f>IFERROR(VLOOKUP($L18,リンク先!$E$147:$M$157,2,FALSE)&amp;"","")</f>
        <v/>
      </c>
      <c r="GA18" s="123"/>
      <c r="GB18" s="122" t="str">
        <f t="shared" si="96"/>
        <v>OK</v>
      </c>
      <c r="GC18" s="178" t="str">
        <f>IFERROR(VLOOKUP($L18,リンク先!$E$147:$M$157,3,FALSE)&amp;"","")</f>
        <v/>
      </c>
      <c r="GD18" s="123"/>
      <c r="GE18" s="122" t="str">
        <f t="shared" si="97"/>
        <v>OK</v>
      </c>
      <c r="GF18" s="178" t="str">
        <f>IFERROR(VLOOKUP($L18,リンク先!$E$147:$M$157,4,FALSE)&amp;"","")</f>
        <v/>
      </c>
      <c r="GG18" s="123"/>
      <c r="GH18" s="122" t="str">
        <f t="shared" si="98"/>
        <v>OK</v>
      </c>
      <c r="GI18" s="428"/>
      <c r="GK18" s="135" t="str">
        <f t="shared" si="67"/>
        <v/>
      </c>
    </row>
    <row r="19" spans="2:193" ht="187.5" hidden="1" customHeight="1" thickBot="1" x14ac:dyDescent="0.2">
      <c r="B19" s="170" t="s">
        <v>207</v>
      </c>
      <c r="C19" s="171">
        <f>'1_共通入力シート【記載必須】'!$B$7</f>
        <v>402141</v>
      </c>
      <c r="D19" s="172" t="str">
        <f>'1_共通入力シート【記載必須】'!$C$7</f>
        <v>市町村</v>
      </c>
      <c r="E19" s="173" t="str">
        <f>'1_共通入力シート【記載必須】'!$D$7</f>
        <v>福岡県</v>
      </c>
      <c r="F19" s="126" t="str">
        <f>'1_共通入力シート【記載必須】'!$E$7</f>
        <v>豊前市</v>
      </c>
      <c r="G19" s="125" t="str">
        <f>'1_共通入力シート【記載必須】'!$F$7</f>
        <v>福岡県豊前市</v>
      </c>
      <c r="H19" s="222"/>
      <c r="I19" s="118"/>
      <c r="J19" s="82"/>
      <c r="K19" s="82"/>
      <c r="L19" s="82"/>
      <c r="M19" s="83"/>
      <c r="N19" s="212" t="b">
        <f>IF(リンク先!$G$2=GK19,リンク先!$F$2,IF(リンク先!$G$3=GK19,リンク先!$F$3,IF(リンク先!$G$4=GK19,リンク先!$F$4,IF(リンク先!$G$5=GK19,リンク先!$F$5,IF(リンク先!$G$6=GK19,リンク先!$F$6,IF(リンク先!$G$7=GK19,リンク先!$F$7,IF(リンク先!$G$8=GK19,リンク先!$F$8)))))))</f>
        <v>0</v>
      </c>
      <c r="O19" s="174">
        <f t="shared" si="84"/>
        <v>0</v>
      </c>
      <c r="P19" s="84"/>
      <c r="Q19" s="213">
        <f t="shared" si="85"/>
        <v>0</v>
      </c>
      <c r="R19" s="214">
        <f t="shared" si="86"/>
        <v>0</v>
      </c>
      <c r="S19" s="352"/>
      <c r="T19" s="510">
        <f t="shared" si="27"/>
        <v>0</v>
      </c>
      <c r="U19" s="224"/>
      <c r="V19" s="223"/>
      <c r="W19" s="510">
        <f t="shared" si="28"/>
        <v>0</v>
      </c>
      <c r="X19" s="224"/>
      <c r="Y19" s="223"/>
      <c r="Z19" s="510">
        <f t="shared" si="29"/>
        <v>0</v>
      </c>
      <c r="AA19" s="224"/>
      <c r="AB19" s="223"/>
      <c r="AC19" s="510">
        <f t="shared" si="30"/>
        <v>0</v>
      </c>
      <c r="AD19" s="224"/>
      <c r="AE19" s="223"/>
      <c r="AF19" s="510">
        <f t="shared" si="31"/>
        <v>0</v>
      </c>
      <c r="AG19" s="224"/>
      <c r="AH19" s="223"/>
      <c r="AI19" s="510">
        <f t="shared" si="32"/>
        <v>0</v>
      </c>
      <c r="AJ19" s="224"/>
      <c r="AK19" s="223"/>
      <c r="AL19" s="510">
        <f t="shared" si="33"/>
        <v>0</v>
      </c>
      <c r="AM19" s="224"/>
      <c r="AN19" s="223"/>
      <c r="AO19" s="510">
        <f t="shared" si="34"/>
        <v>0</v>
      </c>
      <c r="AP19" s="224"/>
      <c r="AQ19" s="223"/>
      <c r="AR19" s="510">
        <f t="shared" si="35"/>
        <v>0</v>
      </c>
      <c r="AS19" s="224"/>
      <c r="AT19" s="223"/>
      <c r="AU19" s="510">
        <f t="shared" si="36"/>
        <v>0</v>
      </c>
      <c r="AV19" s="224"/>
      <c r="AW19" s="223"/>
      <c r="AX19" s="510">
        <f t="shared" si="37"/>
        <v>0</v>
      </c>
      <c r="AY19" s="353"/>
      <c r="AZ19" s="343">
        <f t="shared" si="87"/>
        <v>0</v>
      </c>
      <c r="BA19" s="177">
        <f t="shared" si="88"/>
        <v>0</v>
      </c>
      <c r="BB19" s="215">
        <f t="shared" si="89"/>
        <v>0</v>
      </c>
      <c r="BC19" s="225"/>
      <c r="BD19" s="196"/>
      <c r="BE19" s="197"/>
      <c r="BF19" s="198"/>
      <c r="BG19" s="175" t="e">
        <f t="shared" si="90"/>
        <v>#VALUE!</v>
      </c>
      <c r="BH19" s="176">
        <f t="shared" si="91"/>
        <v>2025</v>
      </c>
      <c r="BI19" s="350" t="str">
        <f>'1_共通入力シート【記載必須】'!$G$7</f>
        <v>　本市では、20歳代から30歳代前半の出生率が高く、合計特殊出生率は1.51（H30-R4）と全国、福岡県の平均を上回って推移しているものの、人口を将来にわたって維持するために必要な数値には届いていない。
　出会いの場を創出するべく、福岡県出会い応援事業を活用したり、若年層の新婚世帯の経済的不安を取り除くべく、賃貸家賃補助や定住につなげるため、住宅のリフォーム費用の助成制度を設けているところであり、この取組は継続していく。</v>
      </c>
      <c r="BJ19" s="347"/>
      <c r="BK19" s="356"/>
      <c r="BL19" s="345"/>
      <c r="BM19" s="356"/>
      <c r="BN19" s="346"/>
      <c r="BO19" s="357"/>
      <c r="BP19" s="346"/>
      <c r="BQ19" s="356"/>
      <c r="BR19" s="346"/>
      <c r="BS19" s="358"/>
      <c r="BT19" s="346"/>
      <c r="BU19" s="356"/>
      <c r="BV19" s="346"/>
      <c r="BW19" s="356"/>
      <c r="BX19" s="346"/>
      <c r="BY19" s="356"/>
      <c r="BZ19" s="346"/>
      <c r="CA19" s="356"/>
      <c r="CB19" s="346"/>
      <c r="CC19" s="356"/>
      <c r="CD19" s="346"/>
      <c r="CE19" s="359"/>
      <c r="CF19" s="178" t="str">
        <f>IF('1_共通入力シート【記載必須】'!H$7="","",'1_共通入力シート【記載必須】'!H$7)</f>
        <v>空き家バンク活用率</v>
      </c>
      <c r="CG19" s="129" t="str">
        <f>IF('1_共通入力シート【記載必須】'!I$7="","",'1_共通入力シート【記載必須】'!I$7)</f>
        <v>％</v>
      </c>
      <c r="CH19" s="129" t="str">
        <f>IF('1_共通入力シート【記載必須】'!J$7="","",'1_共通入力シート【記載必須】'!J$7)</f>
        <v>40.0％（令和9年度）</v>
      </c>
      <c r="CI19" s="179" t="str">
        <f>IF('1_共通入力シート【記載必須】'!K$7="","",'1_共通入力シート【記載必須】'!K$7)</f>
        <v>31.0％（令和3年度）</v>
      </c>
      <c r="CJ19" s="178" t="str">
        <f>IF('1_共通入力シート【記載必須】'!L$7="","",'1_共通入力シート【記載必須】'!L$7)</f>
        <v/>
      </c>
      <c r="CK19" s="129" t="str">
        <f>IF('1_共通入力シート【記載必須】'!M$7="","",'1_共通入力シート【記載必須】'!M$7)</f>
        <v/>
      </c>
      <c r="CL19" s="129" t="str">
        <f>IF('1_共通入力シート【記載必須】'!N$7="","",'1_共通入力シート【記載必須】'!N$7)</f>
        <v/>
      </c>
      <c r="CM19" s="179" t="str">
        <f>IF('1_共通入力シート【記載必須】'!O$7="","",'1_共通入力シート【記載必須】'!O$7)</f>
        <v/>
      </c>
      <c r="CN19" s="178" t="str">
        <f>IF('1_共通入力シート【記載必須】'!P$7="","",'1_共通入力シート【記載必須】'!P$7)</f>
        <v/>
      </c>
      <c r="CO19" s="129" t="str">
        <f>IF('1_共通入力シート【記載必須】'!Q$7="","",'1_共通入力シート【記載必須】'!Q$7)</f>
        <v/>
      </c>
      <c r="CP19" s="129" t="str">
        <f>IF('1_共通入力シート【記載必須】'!R$7="","",'1_共通入力シート【記載必須】'!R$7)</f>
        <v/>
      </c>
      <c r="CQ19" s="179" t="str">
        <f>IF('1_共通入力シート【記載必須】'!S$7="","",'1_共通入力シート【記載必須】'!S$7)</f>
        <v/>
      </c>
      <c r="CR19" s="178" t="str">
        <f>IF('1_共通入力シート【記載必須】'!T$7="","",'1_共通入力シート【記載必須】'!T$7)</f>
        <v/>
      </c>
      <c r="CS19" s="129" t="str">
        <f>IF('1_共通入力シート【記載必須】'!U$7="","",'1_共通入力シート【記載必須】'!U$7)</f>
        <v/>
      </c>
      <c r="CT19" s="129" t="str">
        <f>IF('1_共通入力シート【記載必須】'!V$7="","",'1_共通入力シート【記載必須】'!V$7)</f>
        <v/>
      </c>
      <c r="CU19" s="179" t="str">
        <f>IF('1_共通入力シート【記載必須】'!W$7="","",'1_共通入力シート【記載必須】'!W$7)</f>
        <v/>
      </c>
      <c r="CV19" s="178" t="str">
        <f>IF('1_共通入力シート【記載必須】'!X$7="","",'1_共通入力シート【記載必須】'!X$7)</f>
        <v/>
      </c>
      <c r="CW19" s="129" t="str">
        <f>IF('1_共通入力シート【記載必須】'!Y$7="","",'1_共通入力シート【記載必須】'!Y$7)</f>
        <v/>
      </c>
      <c r="CX19" s="129" t="str">
        <f>IF('1_共通入力シート【記載必須】'!Z$7="","",'1_共通入力シート【記載必須】'!Z$7)</f>
        <v/>
      </c>
      <c r="CY19" s="179" t="str">
        <f>IF('1_共通入力シート【記載必須】'!AA$7="","",'1_共通入力シート【記載必須】'!AA$7)</f>
        <v/>
      </c>
      <c r="CZ19" s="178" t="str">
        <f>IF('1_共通入力シート【記載必須】'!AB$7="","",'1_共通入力シート【記載必須】'!AB$7)</f>
        <v>合計特殊出生率</v>
      </c>
      <c r="DA19" s="180" t="str">
        <f>IF('1_共通入力シート【記載必須】'!AC$7="","",'1_共通入力シート【記載必須】'!AC$7)</f>
        <v/>
      </c>
      <c r="DB19" s="179" t="str">
        <f>IF('1_共通入力シート【記載必須】'!AD$7="","",'1_共通入力シート【記載必須】'!AD$7)</f>
        <v>1.51(H30～R4年)</v>
      </c>
      <c r="DC19" s="178" t="str">
        <f>IF('1_共通入力シート【記載必須】'!AE$7="","",'1_共通入力シート【記載必須】'!AE$7)</f>
        <v>婚姻件数</v>
      </c>
      <c r="DD19" s="129" t="str">
        <f>IF('1_共通入力シート【記載必須】'!AF$7="","",'1_共通入力シート【記載必須】'!AF$7)</f>
        <v>件</v>
      </c>
      <c r="DE19" s="179" t="str">
        <f>IF('1_共通入力シート【記載必須】'!AG$7="","",'1_共通入力シート【記載必須】'!AG$7)</f>
        <v>41
（R5.1～R5.12）</v>
      </c>
      <c r="DF19" s="178" t="str">
        <f>IF('1_共通入力シート【記載必須】'!AH$7="","",'1_共通入力シート【記載必須】'!AH$7)</f>
        <v>婚姻率</v>
      </c>
      <c r="DG19" s="180" t="str">
        <f>IF('1_共通入力シート【記載必須】'!AI$7="","",'1_共通入力シート【記載必須】'!AI$7)</f>
        <v/>
      </c>
      <c r="DH19" s="179" t="str">
        <f>IF('1_共通入力シート【記載必須】'!AJ$7="","",'1_共通入力シート【記載必須】'!AJ$7)</f>
        <v>1.7（令和5年）</v>
      </c>
      <c r="DI19" s="226"/>
      <c r="DJ19" s="229"/>
      <c r="DK19" s="227"/>
      <c r="DL19" s="228"/>
      <c r="DM19" s="226"/>
      <c r="DN19" s="229"/>
      <c r="DO19" s="227"/>
      <c r="DP19" s="228"/>
      <c r="DQ19" s="226"/>
      <c r="DR19" s="229"/>
      <c r="DS19" s="227"/>
      <c r="DT19" s="228"/>
      <c r="DU19" s="226"/>
      <c r="DV19" s="229"/>
      <c r="DW19" s="227"/>
      <c r="DX19" s="228"/>
      <c r="DY19" s="226"/>
      <c r="DZ19" s="229"/>
      <c r="EA19" s="227"/>
      <c r="EB19" s="228"/>
      <c r="EC19" s="216" t="s">
        <v>321</v>
      </c>
      <c r="ED19" s="217" t="s">
        <v>35</v>
      </c>
      <c r="EE19" s="355"/>
      <c r="EF19" s="228"/>
      <c r="EG19" s="216" t="s">
        <v>322</v>
      </c>
      <c r="EH19" s="217" t="s">
        <v>35</v>
      </c>
      <c r="EI19" s="227"/>
      <c r="EJ19" s="228"/>
      <c r="EK19" s="216" t="s">
        <v>323</v>
      </c>
      <c r="EL19" s="217" t="s">
        <v>35</v>
      </c>
      <c r="EM19" s="227"/>
      <c r="EN19" s="228"/>
      <c r="EO19" s="226"/>
      <c r="EP19" s="229"/>
      <c r="EQ19" s="227"/>
      <c r="ER19" s="228"/>
      <c r="ES19" s="226"/>
      <c r="ET19" s="229"/>
      <c r="EU19" s="227"/>
      <c r="EV19" s="228"/>
      <c r="EW19" s="226"/>
      <c r="EX19" s="229"/>
      <c r="EY19" s="227"/>
      <c r="EZ19" s="228"/>
      <c r="FA19" s="226"/>
      <c r="FB19" s="229"/>
      <c r="FC19" s="227"/>
      <c r="FD19" s="228"/>
      <c r="FE19" s="226"/>
      <c r="FF19" s="229"/>
      <c r="FG19" s="227"/>
      <c r="FH19" s="228"/>
      <c r="FI19" s="520"/>
      <c r="FJ19" s="519"/>
      <c r="FK19" s="523"/>
      <c r="FL19" s="218" t="str">
        <f t="shared" si="57"/>
        <v>NG</v>
      </c>
      <c r="FM19" s="121"/>
      <c r="FN19" s="122" t="str">
        <f t="shared" si="92"/>
        <v>NG</v>
      </c>
      <c r="FO19" s="121"/>
      <c r="FP19" s="122" t="str">
        <f t="shared" si="68"/>
        <v>NG</v>
      </c>
      <c r="FQ19" s="121"/>
      <c r="FR19" s="122" t="str">
        <f t="shared" si="93"/>
        <v>NG</v>
      </c>
      <c r="FS19" s="121"/>
      <c r="FT19" s="122" t="str">
        <f t="shared" si="94"/>
        <v>NG</v>
      </c>
      <c r="FU19" s="121"/>
      <c r="FV19" s="122" t="str">
        <f t="shared" si="61"/>
        <v>NG</v>
      </c>
      <c r="FW19" s="121"/>
      <c r="FX19" s="122" t="str">
        <f t="shared" si="95"/>
        <v>NG</v>
      </c>
      <c r="FY19" s="218" t="str">
        <f t="shared" si="63"/>
        <v>OK</v>
      </c>
      <c r="FZ19" s="178" t="str">
        <f>IFERROR(VLOOKUP($L19,リンク先!$E$147:$M$157,2,FALSE)&amp;"","")</f>
        <v/>
      </c>
      <c r="GA19" s="123"/>
      <c r="GB19" s="122" t="str">
        <f t="shared" si="96"/>
        <v>OK</v>
      </c>
      <c r="GC19" s="178" t="str">
        <f>IFERROR(VLOOKUP($L19,リンク先!$E$147:$M$157,3,FALSE)&amp;"","")</f>
        <v/>
      </c>
      <c r="GD19" s="123"/>
      <c r="GE19" s="122" t="str">
        <f t="shared" si="97"/>
        <v>OK</v>
      </c>
      <c r="GF19" s="178" t="str">
        <f>IFERROR(VLOOKUP($L19,リンク先!$E$147:$M$157,4,FALSE)&amp;"","")</f>
        <v/>
      </c>
      <c r="GG19" s="123"/>
      <c r="GH19" s="122" t="str">
        <f t="shared" si="98"/>
        <v>OK</v>
      </c>
      <c r="GI19" s="428"/>
      <c r="GK19" s="135" t="str">
        <f t="shared" si="67"/>
        <v/>
      </c>
    </row>
    <row r="20" spans="2:193" ht="187.5" hidden="1" customHeight="1" thickBot="1" x14ac:dyDescent="0.2">
      <c r="B20" s="170" t="s">
        <v>208</v>
      </c>
      <c r="C20" s="171">
        <f>'1_共通入力シート【記載必須】'!$B$7</f>
        <v>402141</v>
      </c>
      <c r="D20" s="172" t="str">
        <f>'1_共通入力シート【記載必須】'!$C$7</f>
        <v>市町村</v>
      </c>
      <c r="E20" s="173" t="str">
        <f>'1_共通入力シート【記載必須】'!$D$7</f>
        <v>福岡県</v>
      </c>
      <c r="F20" s="126" t="str">
        <f>'1_共通入力シート【記載必須】'!$E$7</f>
        <v>豊前市</v>
      </c>
      <c r="G20" s="125" t="str">
        <f>'1_共通入力シート【記載必須】'!$F$7</f>
        <v>福岡県豊前市</v>
      </c>
      <c r="H20" s="222"/>
      <c r="I20" s="118"/>
      <c r="J20" s="82"/>
      <c r="K20" s="82"/>
      <c r="L20" s="82"/>
      <c r="M20" s="83"/>
      <c r="N20" s="212" t="b">
        <f>IF(リンク先!$G$2=GK20,リンク先!$F$2,IF(リンク先!$G$3=GK20,リンク先!$F$3,IF(リンク先!$G$4=GK20,リンク先!$F$4,IF(リンク先!$G$5=GK20,リンク先!$F$5,IF(リンク先!$G$6=GK20,リンク先!$F$6,IF(リンク先!$G$7=GK20,リンク先!$F$7,IF(リンク先!$G$8=GK20,リンク先!$F$8)))))))</f>
        <v>0</v>
      </c>
      <c r="O20" s="174">
        <f t="shared" si="84"/>
        <v>0</v>
      </c>
      <c r="P20" s="84"/>
      <c r="Q20" s="213">
        <f t="shared" si="85"/>
        <v>0</v>
      </c>
      <c r="R20" s="214">
        <f t="shared" si="86"/>
        <v>0</v>
      </c>
      <c r="S20" s="352"/>
      <c r="T20" s="510">
        <f t="shared" si="27"/>
        <v>0</v>
      </c>
      <c r="U20" s="224"/>
      <c r="V20" s="223"/>
      <c r="W20" s="510">
        <f t="shared" si="28"/>
        <v>0</v>
      </c>
      <c r="X20" s="224"/>
      <c r="Y20" s="223"/>
      <c r="Z20" s="510">
        <f t="shared" si="29"/>
        <v>0</v>
      </c>
      <c r="AA20" s="224"/>
      <c r="AB20" s="223"/>
      <c r="AC20" s="510">
        <f t="shared" si="30"/>
        <v>0</v>
      </c>
      <c r="AD20" s="224"/>
      <c r="AE20" s="223"/>
      <c r="AF20" s="510">
        <f t="shared" si="31"/>
        <v>0</v>
      </c>
      <c r="AG20" s="224"/>
      <c r="AH20" s="223"/>
      <c r="AI20" s="510">
        <f t="shared" si="32"/>
        <v>0</v>
      </c>
      <c r="AJ20" s="224"/>
      <c r="AK20" s="223"/>
      <c r="AL20" s="510">
        <f t="shared" si="33"/>
        <v>0</v>
      </c>
      <c r="AM20" s="224"/>
      <c r="AN20" s="223"/>
      <c r="AO20" s="510">
        <f t="shared" si="34"/>
        <v>0</v>
      </c>
      <c r="AP20" s="224"/>
      <c r="AQ20" s="223"/>
      <c r="AR20" s="510">
        <f t="shared" si="35"/>
        <v>0</v>
      </c>
      <c r="AS20" s="224"/>
      <c r="AT20" s="223"/>
      <c r="AU20" s="510">
        <f t="shared" si="36"/>
        <v>0</v>
      </c>
      <c r="AV20" s="224"/>
      <c r="AW20" s="223"/>
      <c r="AX20" s="510">
        <f t="shared" si="37"/>
        <v>0</v>
      </c>
      <c r="AY20" s="353"/>
      <c r="AZ20" s="343">
        <f t="shared" si="87"/>
        <v>0</v>
      </c>
      <c r="BA20" s="177">
        <f t="shared" si="88"/>
        <v>0</v>
      </c>
      <c r="BB20" s="215">
        <f t="shared" si="89"/>
        <v>0</v>
      </c>
      <c r="BC20" s="225"/>
      <c r="BD20" s="196"/>
      <c r="BE20" s="197"/>
      <c r="BF20" s="198"/>
      <c r="BG20" s="175" t="e">
        <f t="shared" si="90"/>
        <v>#VALUE!</v>
      </c>
      <c r="BH20" s="176">
        <f t="shared" si="91"/>
        <v>2025</v>
      </c>
      <c r="BI20" s="350" t="str">
        <f>'1_共通入力シート【記載必須】'!$G$7</f>
        <v>　本市では、20歳代から30歳代前半の出生率が高く、合計特殊出生率は1.51（H30-R4）と全国、福岡県の平均を上回って推移しているものの、人口を将来にわたって維持するために必要な数値には届いていない。
　出会いの場を創出するべく、福岡県出会い応援事業を活用したり、若年層の新婚世帯の経済的不安を取り除くべく、賃貸家賃補助や定住につなげるため、住宅のリフォーム費用の助成制度を設けているところであり、この取組は継続していく。</v>
      </c>
      <c r="BJ20" s="347"/>
      <c r="BK20" s="356"/>
      <c r="BL20" s="345"/>
      <c r="BM20" s="356"/>
      <c r="BN20" s="346"/>
      <c r="BO20" s="357"/>
      <c r="BP20" s="346"/>
      <c r="BQ20" s="356"/>
      <c r="BR20" s="346"/>
      <c r="BS20" s="358"/>
      <c r="BT20" s="346"/>
      <c r="BU20" s="356"/>
      <c r="BV20" s="346"/>
      <c r="BW20" s="356"/>
      <c r="BX20" s="346"/>
      <c r="BY20" s="356"/>
      <c r="BZ20" s="346"/>
      <c r="CA20" s="356"/>
      <c r="CB20" s="346"/>
      <c r="CC20" s="356"/>
      <c r="CD20" s="346"/>
      <c r="CE20" s="359"/>
      <c r="CF20" s="178" t="str">
        <f>IF('1_共通入力シート【記載必須】'!H$7="","",'1_共通入力シート【記載必須】'!H$7)</f>
        <v>空き家バンク活用率</v>
      </c>
      <c r="CG20" s="129" t="str">
        <f>IF('1_共通入力シート【記載必須】'!I$7="","",'1_共通入力シート【記載必須】'!I$7)</f>
        <v>％</v>
      </c>
      <c r="CH20" s="129" t="str">
        <f>IF('1_共通入力シート【記載必須】'!J$7="","",'1_共通入力シート【記載必須】'!J$7)</f>
        <v>40.0％（令和9年度）</v>
      </c>
      <c r="CI20" s="179" t="str">
        <f>IF('1_共通入力シート【記載必須】'!K$7="","",'1_共通入力シート【記載必須】'!K$7)</f>
        <v>31.0％（令和3年度）</v>
      </c>
      <c r="CJ20" s="178" t="str">
        <f>IF('1_共通入力シート【記載必須】'!L$7="","",'1_共通入力シート【記載必須】'!L$7)</f>
        <v/>
      </c>
      <c r="CK20" s="129" t="str">
        <f>IF('1_共通入力シート【記載必須】'!M$7="","",'1_共通入力シート【記載必須】'!M$7)</f>
        <v/>
      </c>
      <c r="CL20" s="129" t="str">
        <f>IF('1_共通入力シート【記載必須】'!N$7="","",'1_共通入力シート【記載必須】'!N$7)</f>
        <v/>
      </c>
      <c r="CM20" s="179" t="str">
        <f>IF('1_共通入力シート【記載必須】'!O$7="","",'1_共通入力シート【記載必須】'!O$7)</f>
        <v/>
      </c>
      <c r="CN20" s="178" t="str">
        <f>IF('1_共通入力シート【記載必須】'!P$7="","",'1_共通入力シート【記載必須】'!P$7)</f>
        <v/>
      </c>
      <c r="CO20" s="129" t="str">
        <f>IF('1_共通入力シート【記載必須】'!Q$7="","",'1_共通入力シート【記載必須】'!Q$7)</f>
        <v/>
      </c>
      <c r="CP20" s="129" t="str">
        <f>IF('1_共通入力シート【記載必須】'!R$7="","",'1_共通入力シート【記載必須】'!R$7)</f>
        <v/>
      </c>
      <c r="CQ20" s="179" t="str">
        <f>IF('1_共通入力シート【記載必須】'!S$7="","",'1_共通入力シート【記載必須】'!S$7)</f>
        <v/>
      </c>
      <c r="CR20" s="178" t="str">
        <f>IF('1_共通入力シート【記載必須】'!T$7="","",'1_共通入力シート【記載必須】'!T$7)</f>
        <v/>
      </c>
      <c r="CS20" s="129" t="str">
        <f>IF('1_共通入力シート【記載必須】'!U$7="","",'1_共通入力シート【記載必須】'!U$7)</f>
        <v/>
      </c>
      <c r="CT20" s="129" t="str">
        <f>IF('1_共通入力シート【記載必須】'!V$7="","",'1_共通入力シート【記載必須】'!V$7)</f>
        <v/>
      </c>
      <c r="CU20" s="179" t="str">
        <f>IF('1_共通入力シート【記載必須】'!W$7="","",'1_共通入力シート【記載必須】'!W$7)</f>
        <v/>
      </c>
      <c r="CV20" s="178" t="str">
        <f>IF('1_共通入力シート【記載必須】'!X$7="","",'1_共通入力シート【記載必須】'!X$7)</f>
        <v/>
      </c>
      <c r="CW20" s="129" t="str">
        <f>IF('1_共通入力シート【記載必須】'!Y$7="","",'1_共通入力シート【記載必須】'!Y$7)</f>
        <v/>
      </c>
      <c r="CX20" s="129" t="str">
        <f>IF('1_共通入力シート【記載必須】'!Z$7="","",'1_共通入力シート【記載必須】'!Z$7)</f>
        <v/>
      </c>
      <c r="CY20" s="179" t="str">
        <f>IF('1_共通入力シート【記載必須】'!AA$7="","",'1_共通入力シート【記載必須】'!AA$7)</f>
        <v/>
      </c>
      <c r="CZ20" s="178" t="str">
        <f>IF('1_共通入力シート【記載必須】'!AB$7="","",'1_共通入力シート【記載必須】'!AB$7)</f>
        <v>合計特殊出生率</v>
      </c>
      <c r="DA20" s="180" t="str">
        <f>IF('1_共通入力シート【記載必須】'!AC$7="","",'1_共通入力シート【記載必須】'!AC$7)</f>
        <v/>
      </c>
      <c r="DB20" s="179" t="str">
        <f>IF('1_共通入力シート【記載必須】'!AD$7="","",'1_共通入力シート【記載必須】'!AD$7)</f>
        <v>1.51(H30～R4年)</v>
      </c>
      <c r="DC20" s="178" t="str">
        <f>IF('1_共通入力シート【記載必須】'!AE$7="","",'1_共通入力シート【記載必須】'!AE$7)</f>
        <v>婚姻件数</v>
      </c>
      <c r="DD20" s="129" t="str">
        <f>IF('1_共通入力シート【記載必須】'!AF$7="","",'1_共通入力シート【記載必須】'!AF$7)</f>
        <v>件</v>
      </c>
      <c r="DE20" s="179" t="str">
        <f>IF('1_共通入力シート【記載必須】'!AG$7="","",'1_共通入力シート【記載必須】'!AG$7)</f>
        <v>41
（R5.1～R5.12）</v>
      </c>
      <c r="DF20" s="178" t="str">
        <f>IF('1_共通入力シート【記載必須】'!AH$7="","",'1_共通入力シート【記載必須】'!AH$7)</f>
        <v>婚姻率</v>
      </c>
      <c r="DG20" s="180" t="str">
        <f>IF('1_共通入力シート【記載必須】'!AI$7="","",'1_共通入力シート【記載必須】'!AI$7)</f>
        <v/>
      </c>
      <c r="DH20" s="179" t="str">
        <f>IF('1_共通入力シート【記載必須】'!AJ$7="","",'1_共通入力シート【記載必須】'!AJ$7)</f>
        <v>1.7（令和5年）</v>
      </c>
      <c r="DI20" s="226"/>
      <c r="DJ20" s="229"/>
      <c r="DK20" s="227"/>
      <c r="DL20" s="228"/>
      <c r="DM20" s="226"/>
      <c r="DN20" s="229"/>
      <c r="DO20" s="227"/>
      <c r="DP20" s="228"/>
      <c r="DQ20" s="226"/>
      <c r="DR20" s="229"/>
      <c r="DS20" s="227"/>
      <c r="DT20" s="228"/>
      <c r="DU20" s="226"/>
      <c r="DV20" s="229"/>
      <c r="DW20" s="227"/>
      <c r="DX20" s="228"/>
      <c r="DY20" s="226"/>
      <c r="DZ20" s="229"/>
      <c r="EA20" s="227"/>
      <c r="EB20" s="228"/>
      <c r="EC20" s="216" t="s">
        <v>321</v>
      </c>
      <c r="ED20" s="217" t="s">
        <v>35</v>
      </c>
      <c r="EE20" s="355"/>
      <c r="EF20" s="228"/>
      <c r="EG20" s="216" t="s">
        <v>322</v>
      </c>
      <c r="EH20" s="217" t="s">
        <v>35</v>
      </c>
      <c r="EI20" s="227"/>
      <c r="EJ20" s="228"/>
      <c r="EK20" s="216" t="s">
        <v>323</v>
      </c>
      <c r="EL20" s="217" t="s">
        <v>35</v>
      </c>
      <c r="EM20" s="227"/>
      <c r="EN20" s="228"/>
      <c r="EO20" s="226"/>
      <c r="EP20" s="229"/>
      <c r="EQ20" s="227"/>
      <c r="ER20" s="228"/>
      <c r="ES20" s="226"/>
      <c r="ET20" s="229"/>
      <c r="EU20" s="227"/>
      <c r="EV20" s="228"/>
      <c r="EW20" s="226"/>
      <c r="EX20" s="229"/>
      <c r="EY20" s="227"/>
      <c r="EZ20" s="228"/>
      <c r="FA20" s="226"/>
      <c r="FB20" s="229"/>
      <c r="FC20" s="227"/>
      <c r="FD20" s="228"/>
      <c r="FE20" s="226"/>
      <c r="FF20" s="229"/>
      <c r="FG20" s="227"/>
      <c r="FH20" s="228"/>
      <c r="FI20" s="520"/>
      <c r="FJ20" s="519"/>
      <c r="FK20" s="523"/>
      <c r="FL20" s="218" t="str">
        <f t="shared" si="57"/>
        <v>NG</v>
      </c>
      <c r="FM20" s="121"/>
      <c r="FN20" s="122" t="str">
        <f t="shared" si="92"/>
        <v>NG</v>
      </c>
      <c r="FO20" s="121"/>
      <c r="FP20" s="122" t="str">
        <f t="shared" si="68"/>
        <v>NG</v>
      </c>
      <c r="FQ20" s="121"/>
      <c r="FR20" s="122" t="str">
        <f t="shared" si="93"/>
        <v>NG</v>
      </c>
      <c r="FS20" s="121"/>
      <c r="FT20" s="122" t="str">
        <f t="shared" si="94"/>
        <v>NG</v>
      </c>
      <c r="FU20" s="121"/>
      <c r="FV20" s="122" t="str">
        <f t="shared" si="61"/>
        <v>NG</v>
      </c>
      <c r="FW20" s="121"/>
      <c r="FX20" s="122" t="str">
        <f t="shared" si="95"/>
        <v>NG</v>
      </c>
      <c r="FY20" s="218" t="str">
        <f t="shared" si="63"/>
        <v>OK</v>
      </c>
      <c r="FZ20" s="178" t="str">
        <f>IFERROR(VLOOKUP($L20,リンク先!$E$147:$M$157,2,FALSE)&amp;"","")</f>
        <v/>
      </c>
      <c r="GA20" s="123"/>
      <c r="GB20" s="122" t="str">
        <f t="shared" si="96"/>
        <v>OK</v>
      </c>
      <c r="GC20" s="178" t="str">
        <f>IFERROR(VLOOKUP($L20,リンク先!$E$147:$M$157,3,FALSE)&amp;"","")</f>
        <v/>
      </c>
      <c r="GD20" s="123"/>
      <c r="GE20" s="122" t="str">
        <f t="shared" si="97"/>
        <v>OK</v>
      </c>
      <c r="GF20" s="178" t="str">
        <f>IFERROR(VLOOKUP($L20,リンク先!$E$147:$M$157,4,FALSE)&amp;"","")</f>
        <v/>
      </c>
      <c r="GG20" s="123"/>
      <c r="GH20" s="122" t="str">
        <f t="shared" si="98"/>
        <v>OK</v>
      </c>
      <c r="GI20" s="428"/>
      <c r="GK20" s="135" t="str">
        <f t="shared" si="67"/>
        <v/>
      </c>
    </row>
    <row r="21" spans="2:193" ht="187.5" hidden="1" customHeight="1" thickBot="1" x14ac:dyDescent="0.2">
      <c r="B21" s="170" t="s">
        <v>209</v>
      </c>
      <c r="C21" s="171">
        <f>'1_共通入力シート【記載必須】'!$B$7</f>
        <v>402141</v>
      </c>
      <c r="D21" s="172" t="str">
        <f>'1_共通入力シート【記載必須】'!$C$7</f>
        <v>市町村</v>
      </c>
      <c r="E21" s="173" t="str">
        <f>'1_共通入力シート【記載必須】'!$D$7</f>
        <v>福岡県</v>
      </c>
      <c r="F21" s="126" t="str">
        <f>'1_共通入力シート【記載必須】'!$E$7</f>
        <v>豊前市</v>
      </c>
      <c r="G21" s="125" t="str">
        <f>'1_共通入力シート【記載必須】'!$F$7</f>
        <v>福岡県豊前市</v>
      </c>
      <c r="H21" s="222"/>
      <c r="I21" s="118"/>
      <c r="J21" s="82"/>
      <c r="K21" s="82"/>
      <c r="L21" s="82"/>
      <c r="M21" s="83"/>
      <c r="N21" s="212" t="b">
        <f>IF(リンク先!$G$2=GK21,リンク先!$F$2,IF(リンク先!$G$3=GK21,リンク先!$F$3,IF(リンク先!$G$4=GK21,リンク先!$F$4,IF(リンク先!$G$5=GK21,リンク先!$F$5,IF(リンク先!$G$6=GK21,リンク先!$F$6,IF(リンク先!$G$7=GK21,リンク先!$F$7,IF(リンク先!$G$8=GK21,リンク先!$F$8)))))))</f>
        <v>0</v>
      </c>
      <c r="O21" s="174">
        <f t="shared" si="84"/>
        <v>0</v>
      </c>
      <c r="P21" s="84"/>
      <c r="Q21" s="213">
        <f t="shared" si="85"/>
        <v>0</v>
      </c>
      <c r="R21" s="214">
        <f t="shared" si="86"/>
        <v>0</v>
      </c>
      <c r="S21" s="352"/>
      <c r="T21" s="510">
        <f t="shared" si="27"/>
        <v>0</v>
      </c>
      <c r="U21" s="224"/>
      <c r="V21" s="223"/>
      <c r="W21" s="510">
        <f t="shared" si="28"/>
        <v>0</v>
      </c>
      <c r="X21" s="224"/>
      <c r="Y21" s="223"/>
      <c r="Z21" s="510">
        <f t="shared" si="29"/>
        <v>0</v>
      </c>
      <c r="AA21" s="224"/>
      <c r="AB21" s="223"/>
      <c r="AC21" s="510">
        <f t="shared" si="30"/>
        <v>0</v>
      </c>
      <c r="AD21" s="224"/>
      <c r="AE21" s="223"/>
      <c r="AF21" s="510">
        <f t="shared" si="31"/>
        <v>0</v>
      </c>
      <c r="AG21" s="224"/>
      <c r="AH21" s="223"/>
      <c r="AI21" s="510">
        <f t="shared" si="32"/>
        <v>0</v>
      </c>
      <c r="AJ21" s="224"/>
      <c r="AK21" s="223"/>
      <c r="AL21" s="510">
        <f t="shared" si="33"/>
        <v>0</v>
      </c>
      <c r="AM21" s="224"/>
      <c r="AN21" s="223"/>
      <c r="AO21" s="510">
        <f t="shared" si="34"/>
        <v>0</v>
      </c>
      <c r="AP21" s="224"/>
      <c r="AQ21" s="223"/>
      <c r="AR21" s="510">
        <f t="shared" si="35"/>
        <v>0</v>
      </c>
      <c r="AS21" s="224"/>
      <c r="AT21" s="223"/>
      <c r="AU21" s="510">
        <f t="shared" si="36"/>
        <v>0</v>
      </c>
      <c r="AV21" s="224"/>
      <c r="AW21" s="223"/>
      <c r="AX21" s="510">
        <f t="shared" si="37"/>
        <v>0</v>
      </c>
      <c r="AY21" s="353"/>
      <c r="AZ21" s="343">
        <f t="shared" si="87"/>
        <v>0</v>
      </c>
      <c r="BA21" s="177">
        <f t="shared" si="88"/>
        <v>0</v>
      </c>
      <c r="BB21" s="215">
        <f t="shared" si="89"/>
        <v>0</v>
      </c>
      <c r="BC21" s="225"/>
      <c r="BD21" s="196"/>
      <c r="BE21" s="197"/>
      <c r="BF21" s="198"/>
      <c r="BG21" s="175" t="e">
        <f t="shared" si="90"/>
        <v>#VALUE!</v>
      </c>
      <c r="BH21" s="176">
        <f t="shared" si="91"/>
        <v>2025</v>
      </c>
      <c r="BI21" s="350" t="str">
        <f>'1_共通入力シート【記載必須】'!$G$7</f>
        <v>　本市では、20歳代から30歳代前半の出生率が高く、合計特殊出生率は1.51（H30-R4）と全国、福岡県の平均を上回って推移しているものの、人口を将来にわたって維持するために必要な数値には届いていない。
　出会いの場を創出するべく、福岡県出会い応援事業を活用したり、若年層の新婚世帯の経済的不安を取り除くべく、賃貸家賃補助や定住につなげるため、住宅のリフォーム費用の助成制度を設けているところであり、この取組は継続していく。</v>
      </c>
      <c r="BJ21" s="347"/>
      <c r="BK21" s="356"/>
      <c r="BL21" s="345"/>
      <c r="BM21" s="356"/>
      <c r="BN21" s="346"/>
      <c r="BO21" s="357"/>
      <c r="BP21" s="346"/>
      <c r="BQ21" s="356"/>
      <c r="BR21" s="346"/>
      <c r="BS21" s="358"/>
      <c r="BT21" s="346"/>
      <c r="BU21" s="356"/>
      <c r="BV21" s="346"/>
      <c r="BW21" s="356"/>
      <c r="BX21" s="346"/>
      <c r="BY21" s="356"/>
      <c r="BZ21" s="346"/>
      <c r="CA21" s="356"/>
      <c r="CB21" s="346"/>
      <c r="CC21" s="356"/>
      <c r="CD21" s="346"/>
      <c r="CE21" s="359"/>
      <c r="CF21" s="178" t="str">
        <f>IF('1_共通入力シート【記載必須】'!H$7="","",'1_共通入力シート【記載必須】'!H$7)</f>
        <v>空き家バンク活用率</v>
      </c>
      <c r="CG21" s="129" t="str">
        <f>IF('1_共通入力シート【記載必須】'!I$7="","",'1_共通入力シート【記載必須】'!I$7)</f>
        <v>％</v>
      </c>
      <c r="CH21" s="129" t="str">
        <f>IF('1_共通入力シート【記載必須】'!J$7="","",'1_共通入力シート【記載必須】'!J$7)</f>
        <v>40.0％（令和9年度）</v>
      </c>
      <c r="CI21" s="179" t="str">
        <f>IF('1_共通入力シート【記載必須】'!K$7="","",'1_共通入力シート【記載必須】'!K$7)</f>
        <v>31.0％（令和3年度）</v>
      </c>
      <c r="CJ21" s="178" t="str">
        <f>IF('1_共通入力シート【記載必須】'!L$7="","",'1_共通入力シート【記載必須】'!L$7)</f>
        <v/>
      </c>
      <c r="CK21" s="129" t="str">
        <f>IF('1_共通入力シート【記載必須】'!M$7="","",'1_共通入力シート【記載必須】'!M$7)</f>
        <v/>
      </c>
      <c r="CL21" s="129" t="str">
        <f>IF('1_共通入力シート【記載必須】'!N$7="","",'1_共通入力シート【記載必須】'!N$7)</f>
        <v/>
      </c>
      <c r="CM21" s="179" t="str">
        <f>IF('1_共通入力シート【記載必須】'!O$7="","",'1_共通入力シート【記載必須】'!O$7)</f>
        <v/>
      </c>
      <c r="CN21" s="178" t="str">
        <f>IF('1_共通入力シート【記載必須】'!P$7="","",'1_共通入力シート【記載必須】'!P$7)</f>
        <v/>
      </c>
      <c r="CO21" s="129" t="str">
        <f>IF('1_共通入力シート【記載必須】'!Q$7="","",'1_共通入力シート【記載必須】'!Q$7)</f>
        <v/>
      </c>
      <c r="CP21" s="129" t="str">
        <f>IF('1_共通入力シート【記載必須】'!R$7="","",'1_共通入力シート【記載必須】'!R$7)</f>
        <v/>
      </c>
      <c r="CQ21" s="179" t="str">
        <f>IF('1_共通入力シート【記載必須】'!S$7="","",'1_共通入力シート【記載必須】'!S$7)</f>
        <v/>
      </c>
      <c r="CR21" s="178" t="str">
        <f>IF('1_共通入力シート【記載必須】'!T$7="","",'1_共通入力シート【記載必須】'!T$7)</f>
        <v/>
      </c>
      <c r="CS21" s="129" t="str">
        <f>IF('1_共通入力シート【記載必須】'!U$7="","",'1_共通入力シート【記載必須】'!U$7)</f>
        <v/>
      </c>
      <c r="CT21" s="129" t="str">
        <f>IF('1_共通入力シート【記載必須】'!V$7="","",'1_共通入力シート【記載必須】'!V$7)</f>
        <v/>
      </c>
      <c r="CU21" s="179" t="str">
        <f>IF('1_共通入力シート【記載必須】'!W$7="","",'1_共通入力シート【記載必須】'!W$7)</f>
        <v/>
      </c>
      <c r="CV21" s="178" t="str">
        <f>IF('1_共通入力シート【記載必須】'!X$7="","",'1_共通入力シート【記載必須】'!X$7)</f>
        <v/>
      </c>
      <c r="CW21" s="129" t="str">
        <f>IF('1_共通入力シート【記載必須】'!Y$7="","",'1_共通入力シート【記載必須】'!Y$7)</f>
        <v/>
      </c>
      <c r="CX21" s="129" t="str">
        <f>IF('1_共通入力シート【記載必須】'!Z$7="","",'1_共通入力シート【記載必須】'!Z$7)</f>
        <v/>
      </c>
      <c r="CY21" s="179" t="str">
        <f>IF('1_共通入力シート【記載必須】'!AA$7="","",'1_共通入力シート【記載必須】'!AA$7)</f>
        <v/>
      </c>
      <c r="CZ21" s="178" t="str">
        <f>IF('1_共通入力シート【記載必須】'!AB$7="","",'1_共通入力シート【記載必須】'!AB$7)</f>
        <v>合計特殊出生率</v>
      </c>
      <c r="DA21" s="180" t="str">
        <f>IF('1_共通入力シート【記載必須】'!AC$7="","",'1_共通入力シート【記載必須】'!AC$7)</f>
        <v/>
      </c>
      <c r="DB21" s="179" t="str">
        <f>IF('1_共通入力シート【記載必須】'!AD$7="","",'1_共通入力シート【記載必須】'!AD$7)</f>
        <v>1.51(H30～R4年)</v>
      </c>
      <c r="DC21" s="178" t="str">
        <f>IF('1_共通入力シート【記載必須】'!AE$7="","",'1_共通入力シート【記載必須】'!AE$7)</f>
        <v>婚姻件数</v>
      </c>
      <c r="DD21" s="129" t="str">
        <f>IF('1_共通入力シート【記載必須】'!AF$7="","",'1_共通入力シート【記載必須】'!AF$7)</f>
        <v>件</v>
      </c>
      <c r="DE21" s="179" t="str">
        <f>IF('1_共通入力シート【記載必須】'!AG$7="","",'1_共通入力シート【記載必須】'!AG$7)</f>
        <v>41
（R5.1～R5.12）</v>
      </c>
      <c r="DF21" s="178" t="str">
        <f>IF('1_共通入力シート【記載必須】'!AH$7="","",'1_共通入力シート【記載必須】'!AH$7)</f>
        <v>婚姻率</v>
      </c>
      <c r="DG21" s="180" t="str">
        <f>IF('1_共通入力シート【記載必須】'!AI$7="","",'1_共通入力シート【記載必須】'!AI$7)</f>
        <v/>
      </c>
      <c r="DH21" s="179" t="str">
        <f>IF('1_共通入力シート【記載必須】'!AJ$7="","",'1_共通入力シート【記載必須】'!AJ$7)</f>
        <v>1.7（令和5年）</v>
      </c>
      <c r="DI21" s="226"/>
      <c r="DJ21" s="229"/>
      <c r="DK21" s="227"/>
      <c r="DL21" s="228"/>
      <c r="DM21" s="226"/>
      <c r="DN21" s="229"/>
      <c r="DO21" s="227"/>
      <c r="DP21" s="228"/>
      <c r="DQ21" s="226"/>
      <c r="DR21" s="229"/>
      <c r="DS21" s="227"/>
      <c r="DT21" s="228"/>
      <c r="DU21" s="226"/>
      <c r="DV21" s="229"/>
      <c r="DW21" s="227"/>
      <c r="DX21" s="228"/>
      <c r="DY21" s="226"/>
      <c r="DZ21" s="229"/>
      <c r="EA21" s="227"/>
      <c r="EB21" s="228"/>
      <c r="EC21" s="216" t="s">
        <v>321</v>
      </c>
      <c r="ED21" s="217" t="s">
        <v>35</v>
      </c>
      <c r="EE21" s="355"/>
      <c r="EF21" s="228"/>
      <c r="EG21" s="216" t="s">
        <v>322</v>
      </c>
      <c r="EH21" s="217" t="s">
        <v>35</v>
      </c>
      <c r="EI21" s="227"/>
      <c r="EJ21" s="228"/>
      <c r="EK21" s="216" t="s">
        <v>323</v>
      </c>
      <c r="EL21" s="217" t="s">
        <v>35</v>
      </c>
      <c r="EM21" s="227"/>
      <c r="EN21" s="228"/>
      <c r="EO21" s="226"/>
      <c r="EP21" s="229"/>
      <c r="EQ21" s="227"/>
      <c r="ER21" s="228"/>
      <c r="ES21" s="226"/>
      <c r="ET21" s="229"/>
      <c r="EU21" s="227"/>
      <c r="EV21" s="228"/>
      <c r="EW21" s="226"/>
      <c r="EX21" s="229"/>
      <c r="EY21" s="227"/>
      <c r="EZ21" s="228"/>
      <c r="FA21" s="226"/>
      <c r="FB21" s="229"/>
      <c r="FC21" s="227"/>
      <c r="FD21" s="228"/>
      <c r="FE21" s="226"/>
      <c r="FF21" s="229"/>
      <c r="FG21" s="227"/>
      <c r="FH21" s="228"/>
      <c r="FI21" s="520"/>
      <c r="FJ21" s="519"/>
      <c r="FK21" s="523"/>
      <c r="FL21" s="218" t="str">
        <f t="shared" si="57"/>
        <v>NG</v>
      </c>
      <c r="FM21" s="121"/>
      <c r="FN21" s="122" t="str">
        <f t="shared" si="92"/>
        <v>NG</v>
      </c>
      <c r="FO21" s="121"/>
      <c r="FP21" s="122" t="str">
        <f t="shared" si="68"/>
        <v>NG</v>
      </c>
      <c r="FQ21" s="121"/>
      <c r="FR21" s="122" t="str">
        <f t="shared" si="93"/>
        <v>NG</v>
      </c>
      <c r="FS21" s="121"/>
      <c r="FT21" s="122" t="str">
        <f t="shared" si="94"/>
        <v>NG</v>
      </c>
      <c r="FU21" s="121"/>
      <c r="FV21" s="122" t="str">
        <f t="shared" si="61"/>
        <v>NG</v>
      </c>
      <c r="FW21" s="121"/>
      <c r="FX21" s="122" t="str">
        <f t="shared" si="95"/>
        <v>NG</v>
      </c>
      <c r="FY21" s="218" t="str">
        <f t="shared" si="63"/>
        <v>OK</v>
      </c>
      <c r="FZ21" s="178" t="str">
        <f>IFERROR(VLOOKUP($L21,リンク先!$E$147:$M$157,2,FALSE)&amp;"","")</f>
        <v/>
      </c>
      <c r="GA21" s="123"/>
      <c r="GB21" s="122" t="str">
        <f t="shared" si="96"/>
        <v>OK</v>
      </c>
      <c r="GC21" s="178" t="str">
        <f>IFERROR(VLOOKUP($L21,リンク先!$E$147:$M$157,3,FALSE)&amp;"","")</f>
        <v/>
      </c>
      <c r="GD21" s="123"/>
      <c r="GE21" s="122" t="str">
        <f t="shared" si="97"/>
        <v>OK</v>
      </c>
      <c r="GF21" s="178" t="str">
        <f>IFERROR(VLOOKUP($L21,リンク先!$E$147:$M$157,4,FALSE)&amp;"","")</f>
        <v/>
      </c>
      <c r="GG21" s="123"/>
      <c r="GH21" s="122" t="str">
        <f t="shared" si="98"/>
        <v>OK</v>
      </c>
      <c r="GI21" s="428"/>
      <c r="GK21" s="135" t="str">
        <f t="shared" si="67"/>
        <v/>
      </c>
    </row>
    <row r="22" spans="2:193" ht="187.5" hidden="1" customHeight="1" thickBot="1" x14ac:dyDescent="0.2">
      <c r="B22" s="170" t="s">
        <v>210</v>
      </c>
      <c r="C22" s="171">
        <f>'1_共通入力シート【記載必須】'!$B$7</f>
        <v>402141</v>
      </c>
      <c r="D22" s="172" t="str">
        <f>'1_共通入力シート【記載必須】'!$C$7</f>
        <v>市町村</v>
      </c>
      <c r="E22" s="173" t="str">
        <f>'1_共通入力シート【記載必須】'!$D$7</f>
        <v>福岡県</v>
      </c>
      <c r="F22" s="126" t="str">
        <f>'1_共通入力シート【記載必須】'!$E$7</f>
        <v>豊前市</v>
      </c>
      <c r="G22" s="125" t="str">
        <f>'1_共通入力シート【記載必須】'!$F$7</f>
        <v>福岡県豊前市</v>
      </c>
      <c r="H22" s="222"/>
      <c r="I22" s="118"/>
      <c r="J22" s="82"/>
      <c r="K22" s="82"/>
      <c r="L22" s="82"/>
      <c r="M22" s="83"/>
      <c r="N22" s="212" t="b">
        <f>IF(リンク先!$G$2=GK22,リンク先!$F$2,IF(リンク先!$G$3=GK22,リンク先!$F$3,IF(リンク先!$G$4=GK22,リンク先!$F$4,IF(リンク先!$G$5=GK22,リンク先!$F$5,IF(リンク先!$G$6=GK22,リンク先!$F$6,IF(リンク先!$G$7=GK22,リンク先!$F$7,IF(リンク先!$G$8=GK22,リンク先!$F$8)))))))</f>
        <v>0</v>
      </c>
      <c r="O22" s="174">
        <f t="shared" ref="O22:O24" si="99">AZ22</f>
        <v>0</v>
      </c>
      <c r="P22" s="84"/>
      <c r="Q22" s="213">
        <f t="shared" ref="Q22:Q24" si="100">BA22</f>
        <v>0</v>
      </c>
      <c r="R22" s="214">
        <f t="shared" ref="R22:R24" si="101">O22-P22</f>
        <v>0</v>
      </c>
      <c r="S22" s="352"/>
      <c r="T22" s="510">
        <f t="shared" si="27"/>
        <v>0</v>
      </c>
      <c r="U22" s="224"/>
      <c r="V22" s="223"/>
      <c r="W22" s="510">
        <f t="shared" si="28"/>
        <v>0</v>
      </c>
      <c r="X22" s="224"/>
      <c r="Y22" s="223"/>
      <c r="Z22" s="510">
        <f t="shared" si="29"/>
        <v>0</v>
      </c>
      <c r="AA22" s="224"/>
      <c r="AB22" s="223"/>
      <c r="AC22" s="510">
        <f t="shared" si="30"/>
        <v>0</v>
      </c>
      <c r="AD22" s="224"/>
      <c r="AE22" s="223"/>
      <c r="AF22" s="510">
        <f t="shared" si="31"/>
        <v>0</v>
      </c>
      <c r="AG22" s="224"/>
      <c r="AH22" s="223"/>
      <c r="AI22" s="510">
        <f t="shared" si="32"/>
        <v>0</v>
      </c>
      <c r="AJ22" s="224"/>
      <c r="AK22" s="223"/>
      <c r="AL22" s="510">
        <f t="shared" si="33"/>
        <v>0</v>
      </c>
      <c r="AM22" s="224"/>
      <c r="AN22" s="223"/>
      <c r="AO22" s="510">
        <f t="shared" si="34"/>
        <v>0</v>
      </c>
      <c r="AP22" s="224"/>
      <c r="AQ22" s="223"/>
      <c r="AR22" s="510">
        <f t="shared" si="35"/>
        <v>0</v>
      </c>
      <c r="AS22" s="224"/>
      <c r="AT22" s="223"/>
      <c r="AU22" s="510">
        <f t="shared" si="36"/>
        <v>0</v>
      </c>
      <c r="AV22" s="224"/>
      <c r="AW22" s="223"/>
      <c r="AX22" s="510">
        <f t="shared" si="37"/>
        <v>0</v>
      </c>
      <c r="AY22" s="353"/>
      <c r="AZ22" s="343">
        <f t="shared" ref="AZ22:AZ24" si="102">S22+V22+Y22+AB22+AE22+AH22+AK22+AN22+AQ22+AT22+AW22</f>
        <v>0</v>
      </c>
      <c r="BA22" s="177">
        <f t="shared" ref="BA22:BA24" si="103">T22+W22+Z22+AC22+AF22+AI22+AL22+AO22+AR22+AU22+AX22</f>
        <v>0</v>
      </c>
      <c r="BB22" s="215">
        <f t="shared" ref="BB22:BB24" si="104">U22+X22+AA22+AD22+AG22+AJ22+AM22+AP22+AS22+AV22+AY22</f>
        <v>0</v>
      </c>
      <c r="BC22" s="225"/>
      <c r="BD22" s="196"/>
      <c r="BE22" s="197"/>
      <c r="BF22" s="198"/>
      <c r="BG22" s="175" t="e">
        <f t="shared" ref="BG22:BG24" si="105">DATEVALUE(BF22&amp;"年12月31日")</f>
        <v>#VALUE!</v>
      </c>
      <c r="BH22" s="176">
        <f t="shared" ref="BH22:BH24" si="106">2025-BF22</f>
        <v>2025</v>
      </c>
      <c r="BI22" s="350" t="str">
        <f>'1_共通入力シート【記載必須】'!$G$7</f>
        <v>　本市では、20歳代から30歳代前半の出生率が高く、合計特殊出生率は1.51（H30-R4）と全国、福岡県の平均を上回って推移しているものの、人口を将来にわたって維持するために必要な数値には届いていない。
　出会いの場を創出するべく、福岡県出会い応援事業を活用したり、若年層の新婚世帯の経済的不安を取り除くべく、賃貸家賃補助や定住につなげるため、住宅のリフォーム費用の助成制度を設けているところであり、この取組は継続していく。</v>
      </c>
      <c r="BJ22" s="347"/>
      <c r="BK22" s="356"/>
      <c r="BL22" s="345"/>
      <c r="BM22" s="356"/>
      <c r="BN22" s="346"/>
      <c r="BO22" s="357"/>
      <c r="BP22" s="346"/>
      <c r="BQ22" s="356"/>
      <c r="BR22" s="346"/>
      <c r="BS22" s="358"/>
      <c r="BT22" s="346"/>
      <c r="BU22" s="356"/>
      <c r="BV22" s="346"/>
      <c r="BW22" s="356"/>
      <c r="BX22" s="346"/>
      <c r="BY22" s="356"/>
      <c r="BZ22" s="346"/>
      <c r="CA22" s="356"/>
      <c r="CB22" s="346"/>
      <c r="CC22" s="356"/>
      <c r="CD22" s="346"/>
      <c r="CE22" s="359"/>
      <c r="CF22" s="178" t="str">
        <f>IF('1_共通入力シート【記載必須】'!H$7="","",'1_共通入力シート【記載必須】'!H$7)</f>
        <v>空き家バンク活用率</v>
      </c>
      <c r="CG22" s="129" t="str">
        <f>IF('1_共通入力シート【記載必須】'!I$7="","",'1_共通入力シート【記載必須】'!I$7)</f>
        <v>％</v>
      </c>
      <c r="CH22" s="129" t="str">
        <f>IF('1_共通入力シート【記載必須】'!J$7="","",'1_共通入力シート【記載必須】'!J$7)</f>
        <v>40.0％（令和9年度）</v>
      </c>
      <c r="CI22" s="179" t="str">
        <f>IF('1_共通入力シート【記載必須】'!K$7="","",'1_共通入力シート【記載必須】'!K$7)</f>
        <v>31.0％（令和3年度）</v>
      </c>
      <c r="CJ22" s="178" t="str">
        <f>IF('1_共通入力シート【記載必須】'!L$7="","",'1_共通入力シート【記載必須】'!L$7)</f>
        <v/>
      </c>
      <c r="CK22" s="129" t="str">
        <f>IF('1_共通入力シート【記載必須】'!M$7="","",'1_共通入力シート【記載必須】'!M$7)</f>
        <v/>
      </c>
      <c r="CL22" s="129" t="str">
        <f>IF('1_共通入力シート【記載必須】'!N$7="","",'1_共通入力シート【記載必須】'!N$7)</f>
        <v/>
      </c>
      <c r="CM22" s="179" t="str">
        <f>IF('1_共通入力シート【記載必須】'!O$7="","",'1_共通入力シート【記載必須】'!O$7)</f>
        <v/>
      </c>
      <c r="CN22" s="178" t="str">
        <f>IF('1_共通入力シート【記載必須】'!P$7="","",'1_共通入力シート【記載必須】'!P$7)</f>
        <v/>
      </c>
      <c r="CO22" s="129" t="str">
        <f>IF('1_共通入力シート【記載必須】'!Q$7="","",'1_共通入力シート【記載必須】'!Q$7)</f>
        <v/>
      </c>
      <c r="CP22" s="129" t="str">
        <f>IF('1_共通入力シート【記載必須】'!R$7="","",'1_共通入力シート【記載必須】'!R$7)</f>
        <v/>
      </c>
      <c r="CQ22" s="179" t="str">
        <f>IF('1_共通入力シート【記載必須】'!S$7="","",'1_共通入力シート【記載必須】'!S$7)</f>
        <v/>
      </c>
      <c r="CR22" s="178" t="str">
        <f>IF('1_共通入力シート【記載必須】'!T$7="","",'1_共通入力シート【記載必須】'!T$7)</f>
        <v/>
      </c>
      <c r="CS22" s="129" t="str">
        <f>IF('1_共通入力シート【記載必須】'!U$7="","",'1_共通入力シート【記載必須】'!U$7)</f>
        <v/>
      </c>
      <c r="CT22" s="129" t="str">
        <f>IF('1_共通入力シート【記載必須】'!V$7="","",'1_共通入力シート【記載必須】'!V$7)</f>
        <v/>
      </c>
      <c r="CU22" s="179" t="str">
        <f>IF('1_共通入力シート【記載必須】'!W$7="","",'1_共通入力シート【記載必須】'!W$7)</f>
        <v/>
      </c>
      <c r="CV22" s="178" t="str">
        <f>IF('1_共通入力シート【記載必須】'!X$7="","",'1_共通入力シート【記載必須】'!X$7)</f>
        <v/>
      </c>
      <c r="CW22" s="129" t="str">
        <f>IF('1_共通入力シート【記載必須】'!Y$7="","",'1_共通入力シート【記載必須】'!Y$7)</f>
        <v/>
      </c>
      <c r="CX22" s="129" t="str">
        <f>IF('1_共通入力シート【記載必須】'!Z$7="","",'1_共通入力シート【記載必須】'!Z$7)</f>
        <v/>
      </c>
      <c r="CY22" s="179" t="str">
        <f>IF('1_共通入力シート【記載必須】'!AA$7="","",'1_共通入力シート【記載必須】'!AA$7)</f>
        <v/>
      </c>
      <c r="CZ22" s="178" t="str">
        <f>IF('1_共通入力シート【記載必須】'!AB$7="","",'1_共通入力シート【記載必須】'!AB$7)</f>
        <v>合計特殊出生率</v>
      </c>
      <c r="DA22" s="180" t="str">
        <f>IF('1_共通入力シート【記載必須】'!AC$7="","",'1_共通入力シート【記載必須】'!AC$7)</f>
        <v/>
      </c>
      <c r="DB22" s="179" t="str">
        <f>IF('1_共通入力シート【記載必須】'!AD$7="","",'1_共通入力シート【記載必須】'!AD$7)</f>
        <v>1.51(H30～R4年)</v>
      </c>
      <c r="DC22" s="178" t="str">
        <f>IF('1_共通入力シート【記載必須】'!AE$7="","",'1_共通入力シート【記載必須】'!AE$7)</f>
        <v>婚姻件数</v>
      </c>
      <c r="DD22" s="129" t="str">
        <f>IF('1_共通入力シート【記載必須】'!AF$7="","",'1_共通入力シート【記載必須】'!AF$7)</f>
        <v>件</v>
      </c>
      <c r="DE22" s="179" t="str">
        <f>IF('1_共通入力シート【記載必須】'!AG$7="","",'1_共通入力シート【記載必須】'!AG$7)</f>
        <v>41
（R5.1～R5.12）</v>
      </c>
      <c r="DF22" s="178" t="str">
        <f>IF('1_共通入力シート【記載必須】'!AH$7="","",'1_共通入力シート【記載必須】'!AH$7)</f>
        <v>婚姻率</v>
      </c>
      <c r="DG22" s="180" t="str">
        <f>IF('1_共通入力シート【記載必須】'!AI$7="","",'1_共通入力シート【記載必須】'!AI$7)</f>
        <v/>
      </c>
      <c r="DH22" s="179" t="str">
        <f>IF('1_共通入力シート【記載必須】'!AJ$7="","",'1_共通入力シート【記載必須】'!AJ$7)</f>
        <v>1.7（令和5年）</v>
      </c>
      <c r="DI22" s="226"/>
      <c r="DJ22" s="229"/>
      <c r="DK22" s="227"/>
      <c r="DL22" s="228"/>
      <c r="DM22" s="226"/>
      <c r="DN22" s="229"/>
      <c r="DO22" s="227"/>
      <c r="DP22" s="228"/>
      <c r="DQ22" s="226"/>
      <c r="DR22" s="229"/>
      <c r="DS22" s="227"/>
      <c r="DT22" s="228"/>
      <c r="DU22" s="226"/>
      <c r="DV22" s="229"/>
      <c r="DW22" s="227"/>
      <c r="DX22" s="228"/>
      <c r="DY22" s="226"/>
      <c r="DZ22" s="229"/>
      <c r="EA22" s="227"/>
      <c r="EB22" s="228"/>
      <c r="EC22" s="216" t="s">
        <v>321</v>
      </c>
      <c r="ED22" s="217" t="s">
        <v>35</v>
      </c>
      <c r="EE22" s="355"/>
      <c r="EF22" s="228"/>
      <c r="EG22" s="216" t="s">
        <v>322</v>
      </c>
      <c r="EH22" s="217" t="s">
        <v>35</v>
      </c>
      <c r="EI22" s="227"/>
      <c r="EJ22" s="228"/>
      <c r="EK22" s="216" t="s">
        <v>323</v>
      </c>
      <c r="EL22" s="217" t="s">
        <v>35</v>
      </c>
      <c r="EM22" s="227"/>
      <c r="EN22" s="228"/>
      <c r="EO22" s="226"/>
      <c r="EP22" s="229"/>
      <c r="EQ22" s="227"/>
      <c r="ER22" s="228"/>
      <c r="ES22" s="226"/>
      <c r="ET22" s="229"/>
      <c r="EU22" s="227"/>
      <c r="EV22" s="228"/>
      <c r="EW22" s="226"/>
      <c r="EX22" s="229"/>
      <c r="EY22" s="227"/>
      <c r="EZ22" s="228"/>
      <c r="FA22" s="226"/>
      <c r="FB22" s="229"/>
      <c r="FC22" s="227"/>
      <c r="FD22" s="228"/>
      <c r="FE22" s="226"/>
      <c r="FF22" s="229"/>
      <c r="FG22" s="227"/>
      <c r="FH22" s="228"/>
      <c r="FI22" s="520"/>
      <c r="FJ22" s="519"/>
      <c r="FK22" s="523"/>
      <c r="FL22" s="218" t="str">
        <f t="shared" si="57"/>
        <v>NG</v>
      </c>
      <c r="FM22" s="121"/>
      <c r="FN22" s="122" t="str">
        <f t="shared" ref="FN22:FN24" si="107">IF(FM22="含まれていない","OK","NG")</f>
        <v>NG</v>
      </c>
      <c r="FO22" s="121"/>
      <c r="FP22" s="122" t="str">
        <f t="shared" si="68"/>
        <v>NG</v>
      </c>
      <c r="FQ22" s="121"/>
      <c r="FR22" s="122" t="str">
        <f t="shared" ref="FR22:FR24" si="108">IF(FQ22="含まれていない","OK","NG")</f>
        <v>NG</v>
      </c>
      <c r="FS22" s="121"/>
      <c r="FT22" s="122" t="str">
        <f t="shared" ref="FT22:FT24" si="109">IF(FS22="含まれていない","OK","NG")</f>
        <v>NG</v>
      </c>
      <c r="FU22" s="121"/>
      <c r="FV22" s="122" t="str">
        <f t="shared" si="61"/>
        <v>NG</v>
      </c>
      <c r="FW22" s="121"/>
      <c r="FX22" s="122" t="str">
        <f t="shared" ref="FX22:FX24" si="110">IF(FW22="含まれていない","OK","NG")</f>
        <v>NG</v>
      </c>
      <c r="FY22" s="218" t="str">
        <f t="shared" si="63"/>
        <v>OK</v>
      </c>
      <c r="FZ22" s="178" t="str">
        <f>IFERROR(VLOOKUP($L22,リンク先!$E$147:$M$157,2,FALSE)&amp;"","")</f>
        <v/>
      </c>
      <c r="GA22" s="123"/>
      <c r="GB22" s="122" t="str">
        <f t="shared" ref="GB22:GB24" si="111">IF(OR(GA22="○",FZ22=""),"OK","NG")</f>
        <v>OK</v>
      </c>
      <c r="GC22" s="178" t="str">
        <f>IFERROR(VLOOKUP($L22,リンク先!$E$147:$M$157,3,FALSE)&amp;"","")</f>
        <v/>
      </c>
      <c r="GD22" s="123"/>
      <c r="GE22" s="122" t="str">
        <f t="shared" ref="GE22:GE24" si="112">IF(OR(GD22="○",GC22=""),"OK","NG")</f>
        <v>OK</v>
      </c>
      <c r="GF22" s="178" t="str">
        <f>IFERROR(VLOOKUP($L22,リンク先!$E$147:$M$157,4,FALSE)&amp;"","")</f>
        <v/>
      </c>
      <c r="GG22" s="123"/>
      <c r="GH22" s="122" t="str">
        <f t="shared" ref="GH22:GH24" si="113">IF(OR(GG22="○",GF22=""),"OK","NG")</f>
        <v>OK</v>
      </c>
      <c r="GI22" s="428"/>
      <c r="GK22" s="135" t="str">
        <f t="shared" si="67"/>
        <v/>
      </c>
    </row>
    <row r="23" spans="2:193" ht="187.5" hidden="1" customHeight="1" thickBot="1" x14ac:dyDescent="0.2">
      <c r="B23" s="170" t="s">
        <v>211</v>
      </c>
      <c r="C23" s="171">
        <f>'1_共通入力シート【記載必須】'!$B$7</f>
        <v>402141</v>
      </c>
      <c r="D23" s="172" t="str">
        <f>'1_共通入力シート【記載必須】'!$C$7</f>
        <v>市町村</v>
      </c>
      <c r="E23" s="173" t="str">
        <f>'1_共通入力シート【記載必須】'!$D$7</f>
        <v>福岡県</v>
      </c>
      <c r="F23" s="126" t="str">
        <f>'1_共通入力シート【記載必須】'!$E$7</f>
        <v>豊前市</v>
      </c>
      <c r="G23" s="125" t="str">
        <f>'1_共通入力シート【記載必須】'!$F$7</f>
        <v>福岡県豊前市</v>
      </c>
      <c r="H23" s="222"/>
      <c r="I23" s="118"/>
      <c r="J23" s="82"/>
      <c r="K23" s="82"/>
      <c r="L23" s="82"/>
      <c r="M23" s="83"/>
      <c r="N23" s="212" t="b">
        <f>IF(リンク先!$G$2=GK23,リンク先!$F$2,IF(リンク先!$G$3=GK23,リンク先!$F$3,IF(リンク先!$G$4=GK23,リンク先!$F$4,IF(リンク先!$G$5=GK23,リンク先!$F$5,IF(リンク先!$G$6=GK23,リンク先!$F$6,IF(リンク先!$G$7=GK23,リンク先!$F$7,IF(リンク先!$G$8=GK23,リンク先!$F$8)))))))</f>
        <v>0</v>
      </c>
      <c r="O23" s="174">
        <f t="shared" si="99"/>
        <v>0</v>
      </c>
      <c r="P23" s="84"/>
      <c r="Q23" s="213">
        <f t="shared" si="100"/>
        <v>0</v>
      </c>
      <c r="R23" s="214">
        <f t="shared" si="101"/>
        <v>0</v>
      </c>
      <c r="S23" s="352"/>
      <c r="T23" s="510">
        <f t="shared" si="27"/>
        <v>0</v>
      </c>
      <c r="U23" s="224"/>
      <c r="V23" s="223"/>
      <c r="W23" s="510">
        <f t="shared" si="28"/>
        <v>0</v>
      </c>
      <c r="X23" s="224"/>
      <c r="Y23" s="223"/>
      <c r="Z23" s="510">
        <f t="shared" si="29"/>
        <v>0</v>
      </c>
      <c r="AA23" s="224"/>
      <c r="AB23" s="223"/>
      <c r="AC23" s="510">
        <f t="shared" si="30"/>
        <v>0</v>
      </c>
      <c r="AD23" s="224"/>
      <c r="AE23" s="223"/>
      <c r="AF23" s="510">
        <f t="shared" si="31"/>
        <v>0</v>
      </c>
      <c r="AG23" s="224"/>
      <c r="AH23" s="223"/>
      <c r="AI23" s="510">
        <f t="shared" si="32"/>
        <v>0</v>
      </c>
      <c r="AJ23" s="224"/>
      <c r="AK23" s="223"/>
      <c r="AL23" s="510">
        <f t="shared" si="33"/>
        <v>0</v>
      </c>
      <c r="AM23" s="224"/>
      <c r="AN23" s="223"/>
      <c r="AO23" s="510">
        <f t="shared" si="34"/>
        <v>0</v>
      </c>
      <c r="AP23" s="224"/>
      <c r="AQ23" s="223"/>
      <c r="AR23" s="510">
        <f t="shared" si="35"/>
        <v>0</v>
      </c>
      <c r="AS23" s="224"/>
      <c r="AT23" s="223"/>
      <c r="AU23" s="510">
        <f t="shared" si="36"/>
        <v>0</v>
      </c>
      <c r="AV23" s="224"/>
      <c r="AW23" s="223"/>
      <c r="AX23" s="510">
        <f t="shared" si="37"/>
        <v>0</v>
      </c>
      <c r="AY23" s="353"/>
      <c r="AZ23" s="343">
        <f t="shared" si="102"/>
        <v>0</v>
      </c>
      <c r="BA23" s="177">
        <f t="shared" si="103"/>
        <v>0</v>
      </c>
      <c r="BB23" s="215">
        <f t="shared" si="104"/>
        <v>0</v>
      </c>
      <c r="BC23" s="225"/>
      <c r="BD23" s="196"/>
      <c r="BE23" s="197"/>
      <c r="BF23" s="198"/>
      <c r="BG23" s="175" t="e">
        <f t="shared" si="105"/>
        <v>#VALUE!</v>
      </c>
      <c r="BH23" s="176">
        <f t="shared" si="106"/>
        <v>2025</v>
      </c>
      <c r="BI23" s="350" t="str">
        <f>'1_共通入力シート【記載必須】'!$G$7</f>
        <v>　本市では、20歳代から30歳代前半の出生率が高く、合計特殊出生率は1.51（H30-R4）と全国、福岡県の平均を上回って推移しているものの、人口を将来にわたって維持するために必要な数値には届いていない。
　出会いの場を創出するべく、福岡県出会い応援事業を活用したり、若年層の新婚世帯の経済的不安を取り除くべく、賃貸家賃補助や定住につなげるため、住宅のリフォーム費用の助成制度を設けているところであり、この取組は継続していく。</v>
      </c>
      <c r="BJ23" s="347"/>
      <c r="BK23" s="356"/>
      <c r="BL23" s="345"/>
      <c r="BM23" s="356"/>
      <c r="BN23" s="346"/>
      <c r="BO23" s="357"/>
      <c r="BP23" s="346"/>
      <c r="BQ23" s="356"/>
      <c r="BR23" s="346"/>
      <c r="BS23" s="358"/>
      <c r="BT23" s="346"/>
      <c r="BU23" s="356"/>
      <c r="BV23" s="346"/>
      <c r="BW23" s="356"/>
      <c r="BX23" s="346"/>
      <c r="BY23" s="356"/>
      <c r="BZ23" s="346"/>
      <c r="CA23" s="356"/>
      <c r="CB23" s="346"/>
      <c r="CC23" s="356"/>
      <c r="CD23" s="346"/>
      <c r="CE23" s="359"/>
      <c r="CF23" s="178" t="str">
        <f>IF('1_共通入力シート【記載必須】'!H$7="","",'1_共通入力シート【記載必須】'!H$7)</f>
        <v>空き家バンク活用率</v>
      </c>
      <c r="CG23" s="129" t="str">
        <f>IF('1_共通入力シート【記載必須】'!I$7="","",'1_共通入力シート【記載必須】'!I$7)</f>
        <v>％</v>
      </c>
      <c r="CH23" s="129" t="str">
        <f>IF('1_共通入力シート【記載必須】'!J$7="","",'1_共通入力シート【記載必須】'!J$7)</f>
        <v>40.0％（令和9年度）</v>
      </c>
      <c r="CI23" s="179" t="str">
        <f>IF('1_共通入力シート【記載必須】'!K$7="","",'1_共通入力シート【記載必須】'!K$7)</f>
        <v>31.0％（令和3年度）</v>
      </c>
      <c r="CJ23" s="178" t="str">
        <f>IF('1_共通入力シート【記載必須】'!L$7="","",'1_共通入力シート【記載必須】'!L$7)</f>
        <v/>
      </c>
      <c r="CK23" s="129" t="str">
        <f>IF('1_共通入力シート【記載必須】'!M$7="","",'1_共通入力シート【記載必須】'!M$7)</f>
        <v/>
      </c>
      <c r="CL23" s="129" t="str">
        <f>IF('1_共通入力シート【記載必須】'!N$7="","",'1_共通入力シート【記載必須】'!N$7)</f>
        <v/>
      </c>
      <c r="CM23" s="179" t="str">
        <f>IF('1_共通入力シート【記載必須】'!O$7="","",'1_共通入力シート【記載必須】'!O$7)</f>
        <v/>
      </c>
      <c r="CN23" s="178" t="str">
        <f>IF('1_共通入力シート【記載必須】'!P$7="","",'1_共通入力シート【記載必須】'!P$7)</f>
        <v/>
      </c>
      <c r="CO23" s="129" t="str">
        <f>IF('1_共通入力シート【記載必須】'!Q$7="","",'1_共通入力シート【記載必須】'!Q$7)</f>
        <v/>
      </c>
      <c r="CP23" s="129" t="str">
        <f>IF('1_共通入力シート【記載必須】'!R$7="","",'1_共通入力シート【記載必須】'!R$7)</f>
        <v/>
      </c>
      <c r="CQ23" s="179" t="str">
        <f>IF('1_共通入力シート【記載必須】'!S$7="","",'1_共通入力シート【記載必須】'!S$7)</f>
        <v/>
      </c>
      <c r="CR23" s="178" t="str">
        <f>IF('1_共通入力シート【記載必須】'!T$7="","",'1_共通入力シート【記載必須】'!T$7)</f>
        <v/>
      </c>
      <c r="CS23" s="129" t="str">
        <f>IF('1_共通入力シート【記載必須】'!U$7="","",'1_共通入力シート【記載必須】'!U$7)</f>
        <v/>
      </c>
      <c r="CT23" s="129" t="str">
        <f>IF('1_共通入力シート【記載必須】'!V$7="","",'1_共通入力シート【記載必須】'!V$7)</f>
        <v/>
      </c>
      <c r="CU23" s="179" t="str">
        <f>IF('1_共通入力シート【記載必須】'!W$7="","",'1_共通入力シート【記載必須】'!W$7)</f>
        <v/>
      </c>
      <c r="CV23" s="178" t="str">
        <f>IF('1_共通入力シート【記載必須】'!X$7="","",'1_共通入力シート【記載必須】'!X$7)</f>
        <v/>
      </c>
      <c r="CW23" s="129" t="str">
        <f>IF('1_共通入力シート【記載必須】'!Y$7="","",'1_共通入力シート【記載必須】'!Y$7)</f>
        <v/>
      </c>
      <c r="CX23" s="129" t="str">
        <f>IF('1_共通入力シート【記載必須】'!Z$7="","",'1_共通入力シート【記載必須】'!Z$7)</f>
        <v/>
      </c>
      <c r="CY23" s="179" t="str">
        <f>IF('1_共通入力シート【記載必須】'!AA$7="","",'1_共通入力シート【記載必須】'!AA$7)</f>
        <v/>
      </c>
      <c r="CZ23" s="178" t="str">
        <f>IF('1_共通入力シート【記載必須】'!AB$7="","",'1_共通入力シート【記載必須】'!AB$7)</f>
        <v>合計特殊出生率</v>
      </c>
      <c r="DA23" s="180" t="str">
        <f>IF('1_共通入力シート【記載必須】'!AC$7="","",'1_共通入力シート【記載必須】'!AC$7)</f>
        <v/>
      </c>
      <c r="DB23" s="179" t="str">
        <f>IF('1_共通入力シート【記載必須】'!AD$7="","",'1_共通入力シート【記載必須】'!AD$7)</f>
        <v>1.51(H30～R4年)</v>
      </c>
      <c r="DC23" s="178" t="str">
        <f>IF('1_共通入力シート【記載必須】'!AE$7="","",'1_共通入力シート【記載必須】'!AE$7)</f>
        <v>婚姻件数</v>
      </c>
      <c r="DD23" s="129" t="str">
        <f>IF('1_共通入力シート【記載必須】'!AF$7="","",'1_共通入力シート【記載必須】'!AF$7)</f>
        <v>件</v>
      </c>
      <c r="DE23" s="179" t="str">
        <f>IF('1_共通入力シート【記載必須】'!AG$7="","",'1_共通入力シート【記載必須】'!AG$7)</f>
        <v>41
（R5.1～R5.12）</v>
      </c>
      <c r="DF23" s="178" t="str">
        <f>IF('1_共通入力シート【記載必須】'!AH$7="","",'1_共通入力シート【記載必須】'!AH$7)</f>
        <v>婚姻率</v>
      </c>
      <c r="DG23" s="180" t="str">
        <f>IF('1_共通入力シート【記載必須】'!AI$7="","",'1_共通入力シート【記載必須】'!AI$7)</f>
        <v/>
      </c>
      <c r="DH23" s="179" t="str">
        <f>IF('1_共通入力シート【記載必須】'!AJ$7="","",'1_共通入力シート【記載必須】'!AJ$7)</f>
        <v>1.7（令和5年）</v>
      </c>
      <c r="DI23" s="226"/>
      <c r="DJ23" s="229"/>
      <c r="DK23" s="227"/>
      <c r="DL23" s="228"/>
      <c r="DM23" s="226"/>
      <c r="DN23" s="229"/>
      <c r="DO23" s="227"/>
      <c r="DP23" s="228"/>
      <c r="DQ23" s="226"/>
      <c r="DR23" s="229"/>
      <c r="DS23" s="227"/>
      <c r="DT23" s="228"/>
      <c r="DU23" s="226"/>
      <c r="DV23" s="229"/>
      <c r="DW23" s="227"/>
      <c r="DX23" s="228"/>
      <c r="DY23" s="226"/>
      <c r="DZ23" s="229"/>
      <c r="EA23" s="227"/>
      <c r="EB23" s="228"/>
      <c r="EC23" s="216" t="s">
        <v>321</v>
      </c>
      <c r="ED23" s="217" t="s">
        <v>35</v>
      </c>
      <c r="EE23" s="355"/>
      <c r="EF23" s="228"/>
      <c r="EG23" s="216" t="s">
        <v>322</v>
      </c>
      <c r="EH23" s="217" t="s">
        <v>35</v>
      </c>
      <c r="EI23" s="227"/>
      <c r="EJ23" s="228"/>
      <c r="EK23" s="216" t="s">
        <v>323</v>
      </c>
      <c r="EL23" s="217" t="s">
        <v>35</v>
      </c>
      <c r="EM23" s="227"/>
      <c r="EN23" s="228"/>
      <c r="EO23" s="226"/>
      <c r="EP23" s="229"/>
      <c r="EQ23" s="227"/>
      <c r="ER23" s="228"/>
      <c r="ES23" s="226"/>
      <c r="ET23" s="229"/>
      <c r="EU23" s="227"/>
      <c r="EV23" s="228"/>
      <c r="EW23" s="226"/>
      <c r="EX23" s="229"/>
      <c r="EY23" s="227"/>
      <c r="EZ23" s="228"/>
      <c r="FA23" s="226"/>
      <c r="FB23" s="229"/>
      <c r="FC23" s="227"/>
      <c r="FD23" s="228"/>
      <c r="FE23" s="226"/>
      <c r="FF23" s="229"/>
      <c r="FG23" s="227"/>
      <c r="FH23" s="228"/>
      <c r="FI23" s="520"/>
      <c r="FJ23" s="519"/>
      <c r="FK23" s="523"/>
      <c r="FL23" s="218" t="str">
        <f t="shared" si="57"/>
        <v>NG</v>
      </c>
      <c r="FM23" s="121"/>
      <c r="FN23" s="122" t="str">
        <f t="shared" si="107"/>
        <v>NG</v>
      </c>
      <c r="FO23" s="121"/>
      <c r="FP23" s="122" t="str">
        <f t="shared" si="68"/>
        <v>NG</v>
      </c>
      <c r="FQ23" s="121"/>
      <c r="FR23" s="122" t="str">
        <f t="shared" si="108"/>
        <v>NG</v>
      </c>
      <c r="FS23" s="121"/>
      <c r="FT23" s="122" t="str">
        <f t="shared" si="109"/>
        <v>NG</v>
      </c>
      <c r="FU23" s="121"/>
      <c r="FV23" s="122" t="str">
        <f t="shared" si="61"/>
        <v>NG</v>
      </c>
      <c r="FW23" s="121"/>
      <c r="FX23" s="122" t="str">
        <f t="shared" si="110"/>
        <v>NG</v>
      </c>
      <c r="FY23" s="218" t="str">
        <f t="shared" si="63"/>
        <v>OK</v>
      </c>
      <c r="FZ23" s="178" t="str">
        <f>IFERROR(VLOOKUP($L23,リンク先!$E$147:$M$157,2,FALSE)&amp;"","")</f>
        <v/>
      </c>
      <c r="GA23" s="123"/>
      <c r="GB23" s="122" t="str">
        <f t="shared" si="111"/>
        <v>OK</v>
      </c>
      <c r="GC23" s="178" t="str">
        <f>IFERROR(VLOOKUP($L23,リンク先!$E$147:$M$157,3,FALSE)&amp;"","")</f>
        <v/>
      </c>
      <c r="GD23" s="123"/>
      <c r="GE23" s="122" t="str">
        <f t="shared" si="112"/>
        <v>OK</v>
      </c>
      <c r="GF23" s="178" t="str">
        <f>IFERROR(VLOOKUP($L23,リンク先!$E$147:$M$157,4,FALSE)&amp;"","")</f>
        <v/>
      </c>
      <c r="GG23" s="123"/>
      <c r="GH23" s="122" t="str">
        <f t="shared" si="113"/>
        <v>OK</v>
      </c>
      <c r="GI23" s="428"/>
      <c r="GK23" s="135" t="str">
        <f t="shared" si="67"/>
        <v/>
      </c>
    </row>
    <row r="24" spans="2:193" ht="187.5" hidden="1" customHeight="1" thickBot="1" x14ac:dyDescent="0.2">
      <c r="B24" s="170" t="s">
        <v>212</v>
      </c>
      <c r="C24" s="171">
        <f>'1_共通入力シート【記載必須】'!$B$7</f>
        <v>402141</v>
      </c>
      <c r="D24" s="172" t="str">
        <f>'1_共通入力シート【記載必須】'!$C$7</f>
        <v>市町村</v>
      </c>
      <c r="E24" s="173" t="str">
        <f>'1_共通入力シート【記載必須】'!$D$7</f>
        <v>福岡県</v>
      </c>
      <c r="F24" s="126" t="str">
        <f>'1_共通入力シート【記載必須】'!$E$7</f>
        <v>豊前市</v>
      </c>
      <c r="G24" s="125" t="str">
        <f>'1_共通入力シート【記載必須】'!$F$7</f>
        <v>福岡県豊前市</v>
      </c>
      <c r="H24" s="222"/>
      <c r="I24" s="118"/>
      <c r="J24" s="82"/>
      <c r="K24" s="82"/>
      <c r="L24" s="82"/>
      <c r="M24" s="83"/>
      <c r="N24" s="212" t="b">
        <f>IF(リンク先!$G$2=GK24,リンク先!$F$2,IF(リンク先!$G$3=GK24,リンク先!$F$3,IF(リンク先!$G$4=GK24,リンク先!$F$4,IF(リンク先!$G$5=GK24,リンク先!$F$5,IF(リンク先!$G$6=GK24,リンク先!$F$6,IF(リンク先!$G$7=GK24,リンク先!$F$7,IF(リンク先!$G$8=GK24,リンク先!$F$8)))))))</f>
        <v>0</v>
      </c>
      <c r="O24" s="174">
        <f t="shared" si="99"/>
        <v>0</v>
      </c>
      <c r="P24" s="84"/>
      <c r="Q24" s="213">
        <f t="shared" si="100"/>
        <v>0</v>
      </c>
      <c r="R24" s="214">
        <f t="shared" si="101"/>
        <v>0</v>
      </c>
      <c r="S24" s="398"/>
      <c r="T24" s="511">
        <f t="shared" si="27"/>
        <v>0</v>
      </c>
      <c r="U24" s="399"/>
      <c r="V24" s="400"/>
      <c r="W24" s="511">
        <f t="shared" si="28"/>
        <v>0</v>
      </c>
      <c r="X24" s="399"/>
      <c r="Y24" s="400"/>
      <c r="Z24" s="511">
        <f t="shared" si="29"/>
        <v>0</v>
      </c>
      <c r="AA24" s="399"/>
      <c r="AB24" s="400"/>
      <c r="AC24" s="511">
        <f t="shared" si="30"/>
        <v>0</v>
      </c>
      <c r="AD24" s="399"/>
      <c r="AE24" s="400"/>
      <c r="AF24" s="511">
        <f t="shared" si="31"/>
        <v>0</v>
      </c>
      <c r="AG24" s="399"/>
      <c r="AH24" s="400"/>
      <c r="AI24" s="511">
        <f t="shared" si="32"/>
        <v>0</v>
      </c>
      <c r="AJ24" s="399"/>
      <c r="AK24" s="400"/>
      <c r="AL24" s="511">
        <f t="shared" si="33"/>
        <v>0</v>
      </c>
      <c r="AM24" s="399"/>
      <c r="AN24" s="400"/>
      <c r="AO24" s="511">
        <f t="shared" si="34"/>
        <v>0</v>
      </c>
      <c r="AP24" s="399"/>
      <c r="AQ24" s="400"/>
      <c r="AR24" s="511">
        <f t="shared" si="35"/>
        <v>0</v>
      </c>
      <c r="AS24" s="399"/>
      <c r="AT24" s="400"/>
      <c r="AU24" s="511">
        <f t="shared" si="36"/>
        <v>0</v>
      </c>
      <c r="AV24" s="399"/>
      <c r="AW24" s="400"/>
      <c r="AX24" s="511">
        <f t="shared" si="37"/>
        <v>0</v>
      </c>
      <c r="AY24" s="401"/>
      <c r="AZ24" s="343">
        <f t="shared" si="102"/>
        <v>0</v>
      </c>
      <c r="BA24" s="177">
        <f t="shared" si="103"/>
        <v>0</v>
      </c>
      <c r="BB24" s="215">
        <f t="shared" si="104"/>
        <v>0</v>
      </c>
      <c r="BC24" s="225"/>
      <c r="BD24" s="196"/>
      <c r="BE24" s="197"/>
      <c r="BF24" s="198"/>
      <c r="BG24" s="175" t="e">
        <f t="shared" si="105"/>
        <v>#VALUE!</v>
      </c>
      <c r="BH24" s="176">
        <f t="shared" si="106"/>
        <v>2025</v>
      </c>
      <c r="BI24" s="350" t="str">
        <f>'1_共通入力シート【記載必須】'!$G$7</f>
        <v>　本市では、20歳代から30歳代前半の出生率が高く、合計特殊出生率は1.51（H30-R4）と全国、福岡県の平均を上回って推移しているものの、人口を将来にわたって維持するために必要な数値には届いていない。
　出会いの場を創出するべく、福岡県出会い応援事業を活用したり、若年層の新婚世帯の経済的不安を取り除くべく、賃貸家賃補助や定住につなげるため、住宅のリフォーム費用の助成制度を設けているところであり、この取組は継続していく。</v>
      </c>
      <c r="BJ24" s="347"/>
      <c r="BK24" s="356"/>
      <c r="BL24" s="345"/>
      <c r="BM24" s="356"/>
      <c r="BN24" s="346"/>
      <c r="BO24" s="357"/>
      <c r="BP24" s="346"/>
      <c r="BQ24" s="356"/>
      <c r="BR24" s="346"/>
      <c r="BS24" s="358"/>
      <c r="BT24" s="346"/>
      <c r="BU24" s="356"/>
      <c r="BV24" s="346"/>
      <c r="BW24" s="356"/>
      <c r="BX24" s="346"/>
      <c r="BY24" s="356"/>
      <c r="BZ24" s="346"/>
      <c r="CA24" s="356"/>
      <c r="CB24" s="346"/>
      <c r="CC24" s="356"/>
      <c r="CD24" s="346"/>
      <c r="CE24" s="359"/>
      <c r="CF24" s="178" t="str">
        <f>IF('1_共通入力シート【記載必須】'!H$7="","",'1_共通入力シート【記載必須】'!H$7)</f>
        <v>空き家バンク活用率</v>
      </c>
      <c r="CG24" s="129" t="str">
        <f>IF('1_共通入力シート【記載必須】'!I$7="","",'1_共通入力シート【記載必須】'!I$7)</f>
        <v>％</v>
      </c>
      <c r="CH24" s="129" t="str">
        <f>IF('1_共通入力シート【記載必須】'!J$7="","",'1_共通入力シート【記載必須】'!J$7)</f>
        <v>40.0％（令和9年度）</v>
      </c>
      <c r="CI24" s="179" t="str">
        <f>IF('1_共通入力シート【記載必須】'!K$7="","",'1_共通入力シート【記載必須】'!K$7)</f>
        <v>31.0％（令和3年度）</v>
      </c>
      <c r="CJ24" s="178" t="str">
        <f>IF('1_共通入力シート【記載必須】'!L$7="","",'1_共通入力シート【記載必須】'!L$7)</f>
        <v/>
      </c>
      <c r="CK24" s="129" t="str">
        <f>IF('1_共通入力シート【記載必須】'!M$7="","",'1_共通入力シート【記載必須】'!M$7)</f>
        <v/>
      </c>
      <c r="CL24" s="129" t="str">
        <f>IF('1_共通入力シート【記載必須】'!N$7="","",'1_共通入力シート【記載必須】'!N$7)</f>
        <v/>
      </c>
      <c r="CM24" s="179" t="str">
        <f>IF('1_共通入力シート【記載必須】'!O$7="","",'1_共通入力シート【記載必須】'!O$7)</f>
        <v/>
      </c>
      <c r="CN24" s="178" t="str">
        <f>IF('1_共通入力シート【記載必須】'!P$7="","",'1_共通入力シート【記載必須】'!P$7)</f>
        <v/>
      </c>
      <c r="CO24" s="129" t="str">
        <f>IF('1_共通入力シート【記載必須】'!Q$7="","",'1_共通入力シート【記載必須】'!Q$7)</f>
        <v/>
      </c>
      <c r="CP24" s="129" t="str">
        <f>IF('1_共通入力シート【記載必須】'!R$7="","",'1_共通入力シート【記載必須】'!R$7)</f>
        <v/>
      </c>
      <c r="CQ24" s="179" t="str">
        <f>IF('1_共通入力シート【記載必須】'!S$7="","",'1_共通入力シート【記載必須】'!S$7)</f>
        <v/>
      </c>
      <c r="CR24" s="178" t="str">
        <f>IF('1_共通入力シート【記載必須】'!T$7="","",'1_共通入力シート【記載必須】'!T$7)</f>
        <v/>
      </c>
      <c r="CS24" s="129" t="str">
        <f>IF('1_共通入力シート【記載必須】'!U$7="","",'1_共通入力シート【記載必須】'!U$7)</f>
        <v/>
      </c>
      <c r="CT24" s="129" t="str">
        <f>IF('1_共通入力シート【記載必須】'!V$7="","",'1_共通入力シート【記載必須】'!V$7)</f>
        <v/>
      </c>
      <c r="CU24" s="179" t="str">
        <f>IF('1_共通入力シート【記載必須】'!W$7="","",'1_共通入力シート【記載必須】'!W$7)</f>
        <v/>
      </c>
      <c r="CV24" s="178" t="str">
        <f>IF('1_共通入力シート【記載必須】'!X$7="","",'1_共通入力シート【記載必須】'!X$7)</f>
        <v/>
      </c>
      <c r="CW24" s="129" t="str">
        <f>IF('1_共通入力シート【記載必須】'!Y$7="","",'1_共通入力シート【記載必須】'!Y$7)</f>
        <v/>
      </c>
      <c r="CX24" s="129" t="str">
        <f>IF('1_共通入力シート【記載必須】'!Z$7="","",'1_共通入力シート【記載必須】'!Z$7)</f>
        <v/>
      </c>
      <c r="CY24" s="179" t="str">
        <f>IF('1_共通入力シート【記載必須】'!AA$7="","",'1_共通入力シート【記載必須】'!AA$7)</f>
        <v/>
      </c>
      <c r="CZ24" s="178" t="str">
        <f>IF('1_共通入力シート【記載必須】'!AB$7="","",'1_共通入力シート【記載必須】'!AB$7)</f>
        <v>合計特殊出生率</v>
      </c>
      <c r="DA24" s="180" t="str">
        <f>IF('1_共通入力シート【記載必須】'!AC$7="","",'1_共通入力シート【記載必須】'!AC$7)</f>
        <v/>
      </c>
      <c r="DB24" s="179" t="str">
        <f>IF('1_共通入力シート【記載必須】'!AD$7="","",'1_共通入力シート【記載必須】'!AD$7)</f>
        <v>1.51(H30～R4年)</v>
      </c>
      <c r="DC24" s="178" t="str">
        <f>IF('1_共通入力シート【記載必須】'!AE$7="","",'1_共通入力シート【記載必須】'!AE$7)</f>
        <v>婚姻件数</v>
      </c>
      <c r="DD24" s="129" t="str">
        <f>IF('1_共通入力シート【記載必須】'!AF$7="","",'1_共通入力シート【記載必須】'!AF$7)</f>
        <v>件</v>
      </c>
      <c r="DE24" s="179" t="str">
        <f>IF('1_共通入力シート【記載必須】'!AG$7="","",'1_共通入力シート【記載必須】'!AG$7)</f>
        <v>41
（R5.1～R5.12）</v>
      </c>
      <c r="DF24" s="178" t="str">
        <f>IF('1_共通入力シート【記載必須】'!AH$7="","",'1_共通入力シート【記載必須】'!AH$7)</f>
        <v>婚姻率</v>
      </c>
      <c r="DG24" s="180" t="str">
        <f>IF('1_共通入力シート【記載必須】'!AI$7="","",'1_共通入力シート【記載必須】'!AI$7)</f>
        <v/>
      </c>
      <c r="DH24" s="179" t="str">
        <f>IF('1_共通入力シート【記載必須】'!AJ$7="","",'1_共通入力シート【記載必須】'!AJ$7)</f>
        <v>1.7（令和5年）</v>
      </c>
      <c r="DI24" s="226"/>
      <c r="DJ24" s="229"/>
      <c r="DK24" s="227"/>
      <c r="DL24" s="228"/>
      <c r="DM24" s="226"/>
      <c r="DN24" s="229"/>
      <c r="DO24" s="227"/>
      <c r="DP24" s="228"/>
      <c r="DQ24" s="226"/>
      <c r="DR24" s="229"/>
      <c r="DS24" s="227"/>
      <c r="DT24" s="228"/>
      <c r="DU24" s="226"/>
      <c r="DV24" s="229"/>
      <c r="DW24" s="227"/>
      <c r="DX24" s="228"/>
      <c r="DY24" s="226"/>
      <c r="DZ24" s="229"/>
      <c r="EA24" s="227"/>
      <c r="EB24" s="228"/>
      <c r="EC24" s="216" t="s">
        <v>321</v>
      </c>
      <c r="ED24" s="217" t="s">
        <v>35</v>
      </c>
      <c r="EE24" s="355"/>
      <c r="EF24" s="228"/>
      <c r="EG24" s="216" t="s">
        <v>322</v>
      </c>
      <c r="EH24" s="217" t="s">
        <v>35</v>
      </c>
      <c r="EI24" s="227"/>
      <c r="EJ24" s="228"/>
      <c r="EK24" s="216" t="s">
        <v>323</v>
      </c>
      <c r="EL24" s="217" t="s">
        <v>35</v>
      </c>
      <c r="EM24" s="227"/>
      <c r="EN24" s="228"/>
      <c r="EO24" s="226"/>
      <c r="EP24" s="229"/>
      <c r="EQ24" s="227"/>
      <c r="ER24" s="228"/>
      <c r="ES24" s="226"/>
      <c r="ET24" s="229"/>
      <c r="EU24" s="227"/>
      <c r="EV24" s="228"/>
      <c r="EW24" s="226"/>
      <c r="EX24" s="229"/>
      <c r="EY24" s="227"/>
      <c r="EZ24" s="228"/>
      <c r="FA24" s="226"/>
      <c r="FB24" s="229"/>
      <c r="FC24" s="227"/>
      <c r="FD24" s="228"/>
      <c r="FE24" s="226"/>
      <c r="FF24" s="229"/>
      <c r="FG24" s="227"/>
      <c r="FH24" s="228"/>
      <c r="FI24" s="520"/>
      <c r="FJ24" s="519"/>
      <c r="FK24" s="523"/>
      <c r="FL24" s="218" t="str">
        <f t="shared" si="57"/>
        <v>NG</v>
      </c>
      <c r="FM24" s="121"/>
      <c r="FN24" s="122" t="str">
        <f t="shared" si="107"/>
        <v>NG</v>
      </c>
      <c r="FO24" s="121"/>
      <c r="FP24" s="122" t="str">
        <f t="shared" si="68"/>
        <v>NG</v>
      </c>
      <c r="FQ24" s="121"/>
      <c r="FR24" s="122" t="str">
        <f t="shared" si="108"/>
        <v>NG</v>
      </c>
      <c r="FS24" s="121"/>
      <c r="FT24" s="122" t="str">
        <f t="shared" si="109"/>
        <v>NG</v>
      </c>
      <c r="FU24" s="121"/>
      <c r="FV24" s="122" t="str">
        <f t="shared" si="61"/>
        <v>NG</v>
      </c>
      <c r="FW24" s="121"/>
      <c r="FX24" s="122" t="str">
        <f t="shared" si="110"/>
        <v>NG</v>
      </c>
      <c r="FY24" s="218" t="str">
        <f t="shared" si="63"/>
        <v>OK</v>
      </c>
      <c r="FZ24" s="178" t="str">
        <f>IFERROR(VLOOKUP($L24,リンク先!$E$147:$M$157,2,FALSE)&amp;"","")</f>
        <v/>
      </c>
      <c r="GA24" s="123"/>
      <c r="GB24" s="122" t="str">
        <f t="shared" si="111"/>
        <v>OK</v>
      </c>
      <c r="GC24" s="178" t="str">
        <f>IFERROR(VLOOKUP($L24,リンク先!$E$147:$M$157,3,FALSE)&amp;"","")</f>
        <v/>
      </c>
      <c r="GD24" s="123"/>
      <c r="GE24" s="122" t="str">
        <f t="shared" si="112"/>
        <v>OK</v>
      </c>
      <c r="GF24" s="178" t="str">
        <f>IFERROR(VLOOKUP($L24,リンク先!$E$147:$M$157,4,FALSE)&amp;"","")</f>
        <v/>
      </c>
      <c r="GG24" s="123"/>
      <c r="GH24" s="122" t="str">
        <f t="shared" si="113"/>
        <v>OK</v>
      </c>
      <c r="GI24" s="428"/>
      <c r="GK24" s="135" t="str">
        <f t="shared" si="67"/>
        <v/>
      </c>
    </row>
    <row r="25" spans="2:193" ht="187.5" hidden="1" customHeight="1" thickBot="1" x14ac:dyDescent="0.2">
      <c r="B25" s="170" t="s">
        <v>213</v>
      </c>
      <c r="C25" s="171">
        <f>'1_共通入力シート【記載必須】'!$B$7</f>
        <v>402141</v>
      </c>
      <c r="D25" s="172" t="str">
        <f>'1_共通入力シート【記載必須】'!$C$7</f>
        <v>市町村</v>
      </c>
      <c r="E25" s="173" t="str">
        <f>'1_共通入力シート【記載必須】'!$D$7</f>
        <v>福岡県</v>
      </c>
      <c r="F25" s="126" t="str">
        <f>'1_共通入力シート【記載必須】'!$E$7</f>
        <v>豊前市</v>
      </c>
      <c r="G25" s="125" t="str">
        <f>'1_共通入力シート【記載必須】'!$F$7</f>
        <v>福岡県豊前市</v>
      </c>
      <c r="H25" s="222"/>
      <c r="I25" s="259"/>
      <c r="J25" s="261"/>
      <c r="K25" s="261"/>
      <c r="L25" s="261"/>
      <c r="M25" s="262"/>
      <c r="N25" s="263" t="b">
        <f>IF(リンク先!$G$2=GK25,リンク先!$F$2,IF(リンク先!$G$3=GK25,リンク先!$F$3,IF(リンク先!$G$4=GK25,リンク先!$F$4,IF(リンク先!$G$5=GK25,リンク先!$F$5,IF(リンク先!$G$6=GK25,リンク先!$F$6,IF(リンク先!$G$7=GK25,リンク先!$F$7,IF(リンク先!$G$8=GK25,リンク先!$F$8)))))))</f>
        <v>0</v>
      </c>
      <c r="O25" s="524">
        <f t="shared" ref="O25" si="114">AZ25</f>
        <v>0</v>
      </c>
      <c r="P25" s="264"/>
      <c r="Q25" s="525">
        <f t="shared" ref="Q25" si="115">BA25</f>
        <v>0</v>
      </c>
      <c r="R25" s="214">
        <f t="shared" ref="R25" si="116">O25-P25</f>
        <v>0</v>
      </c>
      <c r="S25" s="402"/>
      <c r="T25" s="512">
        <f t="shared" si="27"/>
        <v>0</v>
      </c>
      <c r="U25" s="403"/>
      <c r="V25" s="404"/>
      <c r="W25" s="512">
        <f t="shared" si="28"/>
        <v>0</v>
      </c>
      <c r="X25" s="403"/>
      <c r="Y25" s="404"/>
      <c r="Z25" s="512">
        <f t="shared" si="29"/>
        <v>0</v>
      </c>
      <c r="AA25" s="403"/>
      <c r="AB25" s="404"/>
      <c r="AC25" s="512">
        <f t="shared" si="30"/>
        <v>0</v>
      </c>
      <c r="AD25" s="403"/>
      <c r="AE25" s="404"/>
      <c r="AF25" s="512">
        <f t="shared" si="31"/>
        <v>0</v>
      </c>
      <c r="AG25" s="403"/>
      <c r="AH25" s="404"/>
      <c r="AI25" s="512">
        <f t="shared" si="32"/>
        <v>0</v>
      </c>
      <c r="AJ25" s="403"/>
      <c r="AK25" s="404"/>
      <c r="AL25" s="512">
        <f t="shared" si="33"/>
        <v>0</v>
      </c>
      <c r="AM25" s="403"/>
      <c r="AN25" s="404"/>
      <c r="AO25" s="512">
        <f t="shared" si="34"/>
        <v>0</v>
      </c>
      <c r="AP25" s="403"/>
      <c r="AQ25" s="404"/>
      <c r="AR25" s="512">
        <f t="shared" si="35"/>
        <v>0</v>
      </c>
      <c r="AS25" s="403"/>
      <c r="AT25" s="404"/>
      <c r="AU25" s="512">
        <f t="shared" si="36"/>
        <v>0</v>
      </c>
      <c r="AV25" s="403"/>
      <c r="AW25" s="404"/>
      <c r="AX25" s="512">
        <f t="shared" si="37"/>
        <v>0</v>
      </c>
      <c r="AY25" s="258"/>
      <c r="AZ25" s="343">
        <f t="shared" ref="AZ25" si="117">S25+V25+Y25+AB25+AE25+AH25+AK25+AN25+AQ25+AT25+AW25</f>
        <v>0</v>
      </c>
      <c r="BA25" s="177">
        <f t="shared" ref="BA25" si="118">T25+W25+Z25+AC25+AF25+AI25+AL25+AO25+AR25+AU25+AX25</f>
        <v>0</v>
      </c>
      <c r="BB25" s="215">
        <f t="shared" ref="BB25" si="119">U25+X25+AA25+AD25+AG25+AJ25+AM25+AP25+AS25+AV25+AY25</f>
        <v>0</v>
      </c>
      <c r="BC25" s="225"/>
      <c r="BD25" s="196"/>
      <c r="BE25" s="197"/>
      <c r="BF25" s="198"/>
      <c r="BG25" s="175" t="e">
        <f t="shared" ref="BG25" si="120">DATEVALUE(BF25&amp;"年12月31日")</f>
        <v>#VALUE!</v>
      </c>
      <c r="BH25" s="176">
        <f t="shared" ref="BH25" si="121">2025-BF25</f>
        <v>2025</v>
      </c>
      <c r="BI25" s="350" t="str">
        <f>'1_共通入力シート【記載必須】'!$G$7</f>
        <v>　本市では、20歳代から30歳代前半の出生率が高く、合計特殊出生率は1.51（H30-R4）と全国、福岡県の平均を上回って推移しているものの、人口を将来にわたって維持するために必要な数値には届いていない。
　出会いの場を創出するべく、福岡県出会い応援事業を活用したり、若年層の新婚世帯の経済的不安を取り除くべく、賃貸家賃補助や定住につなげるため、住宅のリフォーム費用の助成制度を設けているところであり、この取組は継続していく。</v>
      </c>
      <c r="BJ25" s="347" t="s">
        <v>266</v>
      </c>
      <c r="BK25" s="356"/>
      <c r="BL25" s="345"/>
      <c r="BM25" s="356"/>
      <c r="BN25" s="346"/>
      <c r="BO25" s="357"/>
      <c r="BP25" s="346"/>
      <c r="BQ25" s="356"/>
      <c r="BR25" s="346"/>
      <c r="BS25" s="358"/>
      <c r="BT25" s="346"/>
      <c r="BU25" s="356"/>
      <c r="BV25" s="346"/>
      <c r="BW25" s="356"/>
      <c r="BX25" s="346"/>
      <c r="BY25" s="356"/>
      <c r="BZ25" s="346"/>
      <c r="CA25" s="356"/>
      <c r="CB25" s="346"/>
      <c r="CC25" s="356"/>
      <c r="CD25" s="346"/>
      <c r="CE25" s="359"/>
      <c r="CF25" s="178" t="str">
        <f>IF('1_共通入力シート【記載必須】'!H$7="","",'1_共通入力シート【記載必須】'!H$7)</f>
        <v>空き家バンク活用率</v>
      </c>
      <c r="CG25" s="129" t="str">
        <f>IF('1_共通入力シート【記載必須】'!I$7="","",'1_共通入力シート【記載必須】'!I$7)</f>
        <v>％</v>
      </c>
      <c r="CH25" s="129" t="str">
        <f>IF('1_共通入力シート【記載必須】'!J$7="","",'1_共通入力シート【記載必須】'!J$7)</f>
        <v>40.0％（令和9年度）</v>
      </c>
      <c r="CI25" s="179" t="str">
        <f>IF('1_共通入力シート【記載必須】'!K$7="","",'1_共通入力シート【記載必須】'!K$7)</f>
        <v>31.0％（令和3年度）</v>
      </c>
      <c r="CJ25" s="178" t="str">
        <f>IF('1_共通入力シート【記載必須】'!L$7="","",'1_共通入力シート【記載必須】'!L$7)</f>
        <v/>
      </c>
      <c r="CK25" s="129" t="str">
        <f>IF('1_共通入力シート【記載必須】'!M$7="","",'1_共通入力シート【記載必須】'!M$7)</f>
        <v/>
      </c>
      <c r="CL25" s="129" t="str">
        <f>IF('1_共通入力シート【記載必須】'!N$7="","",'1_共通入力シート【記載必須】'!N$7)</f>
        <v/>
      </c>
      <c r="CM25" s="179" t="str">
        <f>IF('1_共通入力シート【記載必須】'!O$7="","",'1_共通入力シート【記載必須】'!O$7)</f>
        <v/>
      </c>
      <c r="CN25" s="178" t="str">
        <f>IF('1_共通入力シート【記載必須】'!P$7="","",'1_共通入力シート【記載必須】'!P$7)</f>
        <v/>
      </c>
      <c r="CO25" s="129" t="str">
        <f>IF('1_共通入力シート【記載必須】'!Q$7="","",'1_共通入力シート【記載必須】'!Q$7)</f>
        <v/>
      </c>
      <c r="CP25" s="129" t="str">
        <f>IF('1_共通入力シート【記載必須】'!R$7="","",'1_共通入力シート【記載必須】'!R$7)</f>
        <v/>
      </c>
      <c r="CQ25" s="179" t="str">
        <f>IF('1_共通入力シート【記載必須】'!S$7="","",'1_共通入力シート【記載必須】'!S$7)</f>
        <v/>
      </c>
      <c r="CR25" s="178" t="str">
        <f>IF('1_共通入力シート【記載必須】'!T$7="","",'1_共通入力シート【記載必須】'!T$7)</f>
        <v/>
      </c>
      <c r="CS25" s="129" t="str">
        <f>IF('1_共通入力シート【記載必須】'!U$7="","",'1_共通入力シート【記載必須】'!U$7)</f>
        <v/>
      </c>
      <c r="CT25" s="129" t="str">
        <f>IF('1_共通入力シート【記載必須】'!V$7="","",'1_共通入力シート【記載必須】'!V$7)</f>
        <v/>
      </c>
      <c r="CU25" s="179" t="str">
        <f>IF('1_共通入力シート【記載必須】'!W$7="","",'1_共通入力シート【記載必須】'!W$7)</f>
        <v/>
      </c>
      <c r="CV25" s="178" t="str">
        <f>IF('1_共通入力シート【記載必須】'!X$7="","",'1_共通入力シート【記載必須】'!X$7)</f>
        <v/>
      </c>
      <c r="CW25" s="129" t="str">
        <f>IF('1_共通入力シート【記載必須】'!Y$7="","",'1_共通入力シート【記載必須】'!Y$7)</f>
        <v/>
      </c>
      <c r="CX25" s="129" t="str">
        <f>IF('1_共通入力シート【記載必須】'!Z$7="","",'1_共通入力シート【記載必須】'!Z$7)</f>
        <v/>
      </c>
      <c r="CY25" s="179" t="str">
        <f>IF('1_共通入力シート【記載必須】'!AA$7="","",'1_共通入力シート【記載必須】'!AA$7)</f>
        <v/>
      </c>
      <c r="CZ25" s="178" t="str">
        <f>IF('1_共通入力シート【記載必須】'!AB$7="","",'1_共通入力シート【記載必須】'!AB$7)</f>
        <v>合計特殊出生率</v>
      </c>
      <c r="DA25" s="180" t="str">
        <f>IF('1_共通入力シート【記載必須】'!AC$7="","",'1_共通入力シート【記載必須】'!AC$7)</f>
        <v/>
      </c>
      <c r="DB25" s="179" t="str">
        <f>IF('1_共通入力シート【記載必須】'!AD$7="","",'1_共通入力シート【記載必須】'!AD$7)</f>
        <v>1.51(H30～R4年)</v>
      </c>
      <c r="DC25" s="178" t="str">
        <f>IF('1_共通入力シート【記載必須】'!AE$7="","",'1_共通入力シート【記載必須】'!AE$7)</f>
        <v>婚姻件数</v>
      </c>
      <c r="DD25" s="129" t="str">
        <f>IF('1_共通入力シート【記載必須】'!AF$7="","",'1_共通入力シート【記載必須】'!AF$7)</f>
        <v>件</v>
      </c>
      <c r="DE25" s="179" t="str">
        <f>IF('1_共通入力シート【記載必須】'!AG$7="","",'1_共通入力シート【記載必須】'!AG$7)</f>
        <v>41
（R5.1～R5.12）</v>
      </c>
      <c r="DF25" s="178" t="str">
        <f>IF('1_共通入力シート【記載必須】'!AH$7="","",'1_共通入力シート【記載必須】'!AH$7)</f>
        <v>婚姻率</v>
      </c>
      <c r="DG25" s="180" t="str">
        <f>IF('1_共通入力シート【記載必須】'!AI$7="","",'1_共通入力シート【記載必須】'!AI$7)</f>
        <v/>
      </c>
      <c r="DH25" s="179" t="str">
        <f>IF('1_共通入力シート【記載必須】'!AJ$7="","",'1_共通入力シート【記載必須】'!AJ$7)</f>
        <v>1.7（令和5年）</v>
      </c>
      <c r="DI25" s="226"/>
      <c r="DJ25" s="229"/>
      <c r="DK25" s="227"/>
      <c r="DL25" s="228"/>
      <c r="DM25" s="226"/>
      <c r="DN25" s="229"/>
      <c r="DO25" s="227"/>
      <c r="DP25" s="228"/>
      <c r="DQ25" s="226"/>
      <c r="DR25" s="229"/>
      <c r="DS25" s="227"/>
      <c r="DT25" s="228"/>
      <c r="DU25" s="226"/>
      <c r="DV25" s="229"/>
      <c r="DW25" s="227"/>
      <c r="DX25" s="228"/>
      <c r="DY25" s="226"/>
      <c r="DZ25" s="229"/>
      <c r="EA25" s="227"/>
      <c r="EB25" s="228"/>
      <c r="EC25" s="216" t="s">
        <v>321</v>
      </c>
      <c r="ED25" s="217" t="s">
        <v>35</v>
      </c>
      <c r="EE25" s="355"/>
      <c r="EF25" s="228"/>
      <c r="EG25" s="216" t="s">
        <v>322</v>
      </c>
      <c r="EH25" s="217" t="s">
        <v>35</v>
      </c>
      <c r="EI25" s="227"/>
      <c r="EJ25" s="228"/>
      <c r="EK25" s="216" t="s">
        <v>323</v>
      </c>
      <c r="EL25" s="217" t="s">
        <v>35</v>
      </c>
      <c r="EM25" s="227"/>
      <c r="EN25" s="228"/>
      <c r="EO25" s="226"/>
      <c r="EP25" s="229"/>
      <c r="EQ25" s="227"/>
      <c r="ER25" s="228"/>
      <c r="ES25" s="226"/>
      <c r="ET25" s="229"/>
      <c r="EU25" s="227"/>
      <c r="EV25" s="228"/>
      <c r="EW25" s="226"/>
      <c r="EX25" s="229"/>
      <c r="EY25" s="227"/>
      <c r="EZ25" s="228"/>
      <c r="FA25" s="226"/>
      <c r="FB25" s="229"/>
      <c r="FC25" s="227"/>
      <c r="FD25" s="228"/>
      <c r="FE25" s="226"/>
      <c r="FF25" s="229"/>
      <c r="FG25" s="227"/>
      <c r="FH25" s="228"/>
      <c r="FI25" s="518"/>
      <c r="FJ25" s="519"/>
      <c r="FK25" s="523"/>
      <c r="FL25" s="218" t="str">
        <f t="shared" si="57"/>
        <v>NG</v>
      </c>
      <c r="FM25" s="121"/>
      <c r="FN25" s="122" t="str">
        <f t="shared" ref="FN25" si="122">IF(FM25="含まれていない","OK","NG")</f>
        <v>NG</v>
      </c>
      <c r="FO25" s="121"/>
      <c r="FP25" s="122" t="str">
        <f t="shared" si="68"/>
        <v>NG</v>
      </c>
      <c r="FQ25" s="121"/>
      <c r="FR25" s="122" t="str">
        <f t="shared" ref="FR25" si="123">IF(FQ25="含まれていない","OK","NG")</f>
        <v>NG</v>
      </c>
      <c r="FS25" s="121"/>
      <c r="FT25" s="122" t="str">
        <f t="shared" ref="FT25" si="124">IF(FS25="含まれていない","OK","NG")</f>
        <v>NG</v>
      </c>
      <c r="FU25" s="121"/>
      <c r="FV25" s="122" t="str">
        <f t="shared" si="61"/>
        <v>NG</v>
      </c>
      <c r="FW25" s="121"/>
      <c r="FX25" s="122" t="str">
        <f t="shared" ref="FX25" si="125">IF(FW25="含まれていない","OK","NG")</f>
        <v>NG</v>
      </c>
      <c r="FY25" s="218" t="str">
        <f t="shared" si="63"/>
        <v>OK</v>
      </c>
      <c r="FZ25" s="178" t="str">
        <f>IFERROR(VLOOKUP($L25,リンク先!$E$147:$M$157,2,FALSE)&amp;"","")</f>
        <v/>
      </c>
      <c r="GA25" s="123"/>
      <c r="GB25" s="122" t="str">
        <f t="shared" ref="GB25" si="126">IF(OR(GA25="○",FZ25=""),"OK","NG")</f>
        <v>OK</v>
      </c>
      <c r="GC25" s="178" t="str">
        <f>IFERROR(VLOOKUP($L25,リンク先!$E$147:$M$157,3,FALSE)&amp;"","")</f>
        <v/>
      </c>
      <c r="GD25" s="123"/>
      <c r="GE25" s="122" t="str">
        <f t="shared" ref="GE25" si="127">IF(OR(GD25="○",GC25=""),"OK","NG")</f>
        <v>OK</v>
      </c>
      <c r="GF25" s="178" t="str">
        <f>IFERROR(VLOOKUP($L25,リンク先!$E$147:$M$157,4,FALSE)&amp;"","")</f>
        <v/>
      </c>
      <c r="GG25" s="123"/>
      <c r="GH25" s="122" t="str">
        <f t="shared" ref="GH25" si="128">IF(OR(GG25="○",GF25=""),"OK","NG")</f>
        <v>OK</v>
      </c>
      <c r="GI25" s="428"/>
      <c r="GK25" s="135" t="str">
        <f t="shared" si="67"/>
        <v/>
      </c>
    </row>
    <row r="26" spans="2:193" ht="408.75" customHeight="1" thickTop="1" x14ac:dyDescent="0.15">
      <c r="B26" s="405" t="s">
        <v>329</v>
      </c>
      <c r="C26" s="182"/>
      <c r="D26" s="148"/>
      <c r="E26" s="378"/>
      <c r="F26" s="378"/>
      <c r="G26" s="379"/>
      <c r="H26" s="248" t="s">
        <v>331</v>
      </c>
      <c r="I26" s="526" t="s">
        <v>442</v>
      </c>
      <c r="J26" s="414"/>
      <c r="K26" s="414"/>
      <c r="L26" s="415"/>
      <c r="M26" s="416" t="s">
        <v>332</v>
      </c>
      <c r="N26" s="414"/>
      <c r="O26" s="414"/>
      <c r="P26" s="414"/>
      <c r="Q26" s="417" t="s">
        <v>342</v>
      </c>
      <c r="R26" s="183"/>
      <c r="S26" s="418"/>
      <c r="T26" s="418"/>
      <c r="U26" s="418"/>
      <c r="V26" s="418"/>
      <c r="W26" s="418"/>
      <c r="X26" s="418"/>
      <c r="Y26" s="418"/>
      <c r="Z26" s="418"/>
      <c r="AA26" s="418"/>
      <c r="AB26" s="418"/>
      <c r="AC26" s="418"/>
      <c r="AD26" s="418"/>
      <c r="AE26" s="418"/>
      <c r="AF26" s="418"/>
      <c r="AG26" s="418"/>
      <c r="AH26" s="418"/>
      <c r="AI26" s="418"/>
      <c r="AJ26" s="418"/>
      <c r="AK26" s="418"/>
      <c r="AL26" s="418"/>
      <c r="AM26" s="418"/>
      <c r="AN26" s="418"/>
      <c r="AO26" s="418"/>
      <c r="AP26" s="418"/>
      <c r="AQ26" s="418"/>
      <c r="AR26" s="418"/>
      <c r="AS26" s="418"/>
      <c r="AT26" s="418"/>
      <c r="AU26" s="418"/>
      <c r="AV26" s="418"/>
      <c r="AW26" s="418"/>
      <c r="AX26" s="418"/>
      <c r="AY26" s="418"/>
      <c r="AZ26" s="149"/>
      <c r="BA26" s="149"/>
      <c r="BB26" s="149"/>
      <c r="BC26" s="508" t="s">
        <v>483</v>
      </c>
      <c r="BD26" s="509"/>
      <c r="BE26" s="370"/>
      <c r="BF26" s="369"/>
      <c r="BG26" s="368"/>
      <c r="BH26" s="369"/>
      <c r="BI26" s="412" t="str">
        <f>'1_共通入力シート【記載必須】'!$G$8</f>
        <v>（記載例）
　過年度に引き続き、婚姻件数や婚姻率の低下に歯止めをかけるべく、出会いの場の創出を重点的に行うほか、主に若い世代に対してライフプランセミナーを重点的に行う。その際、EBPMを意識した事業を推進するため、実施後に事業対象者に丁寧にアンケート調査等を行い、次年度以降により効果的な取組を行えるように留意する。
　また、結婚新生活支援事業を実施し、経済的不安から結婚に踏み切れない層に対して補助を行う。
（留意点）
・地域の実情及び課題を踏まえ、自治体が展開する少子化対策の全体像を記載</v>
      </c>
      <c r="BJ26" s="249" t="s">
        <v>410</v>
      </c>
      <c r="BK26" s="354" t="s">
        <v>407</v>
      </c>
      <c r="BL26" s="247" t="s">
        <v>335</v>
      </c>
      <c r="BM26" s="354" t="s">
        <v>408</v>
      </c>
      <c r="BN26" s="247" t="s">
        <v>336</v>
      </c>
      <c r="BO26" s="354" t="s">
        <v>409</v>
      </c>
      <c r="BP26" s="247" t="s">
        <v>337</v>
      </c>
      <c r="BQ26" s="243"/>
      <c r="BR26" s="220"/>
      <c r="BS26" s="244"/>
      <c r="BT26" s="244"/>
      <c r="BU26" s="149"/>
      <c r="BV26" s="149"/>
      <c r="BW26" s="149"/>
      <c r="BX26" s="149"/>
      <c r="BY26" s="149"/>
      <c r="BZ26" s="149"/>
      <c r="CA26" s="149"/>
      <c r="CB26" s="149"/>
      <c r="CC26" s="149"/>
      <c r="CD26" s="149"/>
      <c r="CE26" s="247" t="s">
        <v>334</v>
      </c>
      <c r="CF26" s="363" t="str">
        <f>'1_共通入力シート【記載必須】'!$H$8</f>
        <v>（記載例）
公的結婚支援による成婚者数</v>
      </c>
      <c r="CG26" s="364" t="str">
        <f>'1_共通入力シート【記載必須】'!$I$8</f>
        <v>件</v>
      </c>
      <c r="CH26" s="365" t="str">
        <f>'1_共通入力シート【記載必須】'!$J$8</f>
        <v>300（R10年度）</v>
      </c>
      <c r="CI26" s="365" t="str">
        <f>'1_共通入力シート【記載必須】'!$K$8</f>
        <v>100（R5年度）
or
数値がない場合は「---」</v>
      </c>
      <c r="CJ26" s="384"/>
      <c r="CK26" s="385"/>
      <c r="CL26" s="385"/>
      <c r="CM26" s="385"/>
      <c r="CN26" s="385"/>
      <c r="CO26" s="385"/>
      <c r="CP26" s="385"/>
      <c r="CQ26" s="385"/>
      <c r="CR26" s="385"/>
      <c r="CS26" s="385"/>
      <c r="CT26" s="385"/>
      <c r="CU26" s="385"/>
      <c r="CV26" s="385"/>
      <c r="CW26" s="385"/>
      <c r="CX26" s="146"/>
      <c r="CY26" s="385"/>
      <c r="CZ26" s="366"/>
      <c r="DA26" s="366"/>
      <c r="DB26" s="367" t="str">
        <f>'1_共通入力シート【記載必須】'!$AD$8</f>
        <v>1.5（R5年）
or
数値がない場合は「---」</v>
      </c>
      <c r="DC26" s="366"/>
      <c r="DD26" s="366"/>
      <c r="DE26" s="413"/>
      <c r="DF26" s="387"/>
      <c r="DG26" s="387"/>
      <c r="DH26" s="413"/>
      <c r="DI26" s="146"/>
      <c r="DJ26" s="146"/>
      <c r="DK26" s="361" t="s">
        <v>221</v>
      </c>
      <c r="DL26" s="514" t="s">
        <v>490</v>
      </c>
      <c r="DM26" s="366"/>
      <c r="DN26" s="366"/>
      <c r="DO26" s="381"/>
      <c r="DP26" s="381"/>
      <c r="DQ26" s="387"/>
      <c r="DR26" s="387"/>
      <c r="DS26" s="381"/>
      <c r="DT26" s="381"/>
      <c r="DU26" s="387"/>
      <c r="DV26" s="387"/>
      <c r="DW26" s="381"/>
      <c r="DX26" s="381"/>
      <c r="DY26" s="387"/>
      <c r="DZ26" s="387"/>
      <c r="EA26" s="381"/>
      <c r="EB26" s="381"/>
      <c r="EC26" s="366"/>
      <c r="ED26" s="366"/>
      <c r="EE26" s="361" t="s">
        <v>221</v>
      </c>
      <c r="EF26" s="514" t="s">
        <v>490</v>
      </c>
      <c r="EG26" s="366"/>
      <c r="EH26" s="366"/>
      <c r="EI26" s="381"/>
      <c r="EJ26" s="381"/>
      <c r="EK26" s="387"/>
      <c r="EL26" s="387"/>
      <c r="EM26" s="381"/>
      <c r="EN26" s="381"/>
      <c r="EO26" s="387"/>
      <c r="EP26" s="387"/>
      <c r="EQ26" s="381"/>
      <c r="ER26" s="381"/>
      <c r="ES26" s="387"/>
      <c r="ET26" s="387"/>
      <c r="EU26" s="381"/>
      <c r="EV26" s="381"/>
      <c r="EW26" s="387"/>
      <c r="EX26" s="387"/>
      <c r="EY26" s="381"/>
      <c r="EZ26" s="381"/>
      <c r="FA26" s="387"/>
      <c r="FB26" s="387"/>
      <c r="FC26" s="381"/>
      <c r="FD26" s="381"/>
      <c r="FE26" s="387"/>
      <c r="FF26" s="387"/>
      <c r="FG26" s="381"/>
      <c r="FH26" s="382"/>
      <c r="FI26" s="508" t="s">
        <v>494</v>
      </c>
      <c r="FJ26" s="508" t="s">
        <v>497</v>
      </c>
      <c r="FK26" s="382"/>
      <c r="FL26" s="146"/>
      <c r="FM26" s="146"/>
      <c r="FN26" s="146"/>
      <c r="FO26" s="219"/>
      <c r="FP26" s="146"/>
      <c r="FQ26" s="219"/>
      <c r="FR26" s="146"/>
      <c r="FS26" s="146"/>
      <c r="FT26" s="146"/>
      <c r="FU26" s="515" t="s">
        <v>493</v>
      </c>
      <c r="FV26" s="146"/>
      <c r="FW26" s="219"/>
      <c r="FX26" s="146"/>
      <c r="FY26" s="146"/>
      <c r="FZ26" s="146"/>
      <c r="GA26" s="146"/>
      <c r="GB26" s="146"/>
      <c r="GC26" s="219"/>
      <c r="GD26" s="146"/>
      <c r="GE26" s="146"/>
      <c r="GF26" s="146"/>
      <c r="GG26" s="146"/>
      <c r="GH26" s="146"/>
      <c r="GI26" s="146"/>
    </row>
    <row r="27" spans="2:193" ht="21" x14ac:dyDescent="0.15">
      <c r="B27" s="147"/>
      <c r="C27" s="147"/>
      <c r="D27" s="147"/>
      <c r="E27" s="148"/>
      <c r="F27" s="148"/>
      <c r="G27" s="148"/>
      <c r="H27" s="148"/>
      <c r="I27" s="183"/>
      <c r="J27" s="183"/>
      <c r="K27" s="183"/>
      <c r="L27" s="183"/>
      <c r="M27" s="183"/>
      <c r="N27" s="183"/>
      <c r="O27" s="183"/>
      <c r="P27" s="183"/>
      <c r="Q27" s="183"/>
      <c r="R27" s="183"/>
      <c r="S27" s="149"/>
      <c r="T27" s="149"/>
      <c r="U27" s="149"/>
      <c r="V27" s="149"/>
      <c r="W27" s="149"/>
      <c r="X27" s="149"/>
      <c r="Y27" s="149"/>
      <c r="Z27" s="149"/>
      <c r="AA27" s="149"/>
      <c r="AB27" s="149"/>
      <c r="AC27" s="149"/>
      <c r="AD27" s="149"/>
      <c r="AE27" s="149"/>
      <c r="AF27" s="149"/>
      <c r="AG27" s="149"/>
      <c r="AH27" s="149"/>
      <c r="AI27" s="149"/>
      <c r="AJ27" s="149"/>
      <c r="AK27" s="149"/>
      <c r="AL27" s="149"/>
      <c r="AM27" s="149"/>
      <c r="AN27" s="149"/>
      <c r="AO27" s="149"/>
      <c r="AP27" s="149"/>
      <c r="AQ27" s="149"/>
      <c r="AR27" s="149"/>
      <c r="AS27" s="149"/>
      <c r="AT27" s="149"/>
      <c r="AU27" s="149"/>
      <c r="AV27" s="149"/>
      <c r="AW27" s="149"/>
      <c r="AX27" s="149"/>
      <c r="AY27" s="149"/>
      <c r="AZ27" s="149"/>
      <c r="BA27" s="149"/>
      <c r="BB27" s="149"/>
      <c r="BC27" s="183"/>
      <c r="BD27" s="186"/>
      <c r="BE27" s="183"/>
      <c r="BF27" s="183"/>
      <c r="BG27" s="183"/>
      <c r="BH27" s="186"/>
      <c r="BI27" s="149"/>
      <c r="BJ27" s="149"/>
      <c r="BK27" s="146"/>
      <c r="BL27" s="220"/>
      <c r="BM27" s="146"/>
      <c r="BN27" s="146"/>
      <c r="BO27" s="146"/>
      <c r="BP27" s="146"/>
      <c r="BQ27" s="146"/>
      <c r="BR27" s="146"/>
      <c r="BS27" s="146"/>
      <c r="BT27" s="146"/>
      <c r="BU27" s="146"/>
      <c r="BV27" s="146"/>
      <c r="BW27" s="146"/>
      <c r="BX27" s="146"/>
      <c r="BY27" s="146"/>
      <c r="BZ27" s="146"/>
      <c r="CA27" s="146"/>
      <c r="CB27" s="146"/>
      <c r="CC27" s="146"/>
      <c r="CD27" s="146"/>
      <c r="CE27" s="149"/>
      <c r="CF27" s="146"/>
      <c r="CG27" s="146"/>
      <c r="CH27" s="146"/>
      <c r="CI27" s="146"/>
      <c r="CJ27" s="146"/>
      <c r="CK27" s="146"/>
      <c r="CL27" s="146"/>
      <c r="CM27" s="146"/>
      <c r="CN27" s="146"/>
      <c r="CO27" s="146"/>
      <c r="CP27" s="146"/>
      <c r="CQ27" s="146"/>
      <c r="CR27" s="146"/>
      <c r="CS27" s="146"/>
      <c r="CT27" s="146"/>
      <c r="CU27" s="146"/>
      <c r="CV27" s="146"/>
      <c r="CW27" s="146"/>
      <c r="CY27" s="146"/>
      <c r="CZ27" s="146"/>
      <c r="DA27" s="146"/>
      <c r="DB27" s="146"/>
      <c r="DC27" s="146"/>
      <c r="DD27" s="146"/>
      <c r="DE27" s="146"/>
      <c r="DF27" s="146"/>
      <c r="DG27" s="146"/>
      <c r="DH27" s="146"/>
      <c r="DI27" s="146"/>
      <c r="DJ27" s="146"/>
      <c r="DK27" s="146"/>
      <c r="DL27" s="191"/>
      <c r="DM27" s="146"/>
      <c r="DN27" s="146"/>
      <c r="DO27" s="146"/>
      <c r="DP27" s="191"/>
      <c r="DQ27" s="146"/>
      <c r="DR27" s="146"/>
      <c r="DS27" s="146"/>
      <c r="DT27" s="191"/>
      <c r="DU27" s="146"/>
      <c r="DV27" s="146"/>
      <c r="DW27" s="146"/>
      <c r="DX27" s="191"/>
      <c r="DY27" s="146"/>
      <c r="DZ27" s="146"/>
      <c r="EA27" s="146"/>
      <c r="EB27" s="191"/>
      <c r="EC27" s="146"/>
      <c r="ED27" s="146"/>
      <c r="EE27" s="146"/>
      <c r="EF27" s="191"/>
      <c r="EG27" s="146"/>
      <c r="EH27" s="146"/>
      <c r="EI27" s="146"/>
      <c r="EJ27" s="191"/>
      <c r="EK27" s="146"/>
      <c r="EL27" s="146"/>
      <c r="EM27" s="146"/>
      <c r="EN27" s="191"/>
      <c r="EO27" s="146"/>
      <c r="EP27" s="146"/>
      <c r="EQ27" s="146"/>
      <c r="ER27" s="191"/>
      <c r="ES27" s="146"/>
      <c r="ET27" s="146"/>
      <c r="EU27" s="146"/>
      <c r="EV27" s="191"/>
      <c r="EW27" s="146"/>
      <c r="EX27" s="146"/>
      <c r="EY27" s="146"/>
      <c r="EZ27" s="191"/>
      <c r="FA27" s="146"/>
      <c r="FB27" s="146"/>
      <c r="FC27" s="146"/>
      <c r="FD27" s="191"/>
      <c r="FE27" s="146"/>
      <c r="FF27" s="146"/>
      <c r="FG27" s="146"/>
      <c r="FH27" s="191"/>
      <c r="FI27" s="146"/>
      <c r="FJ27" s="146"/>
      <c r="FK27" s="191"/>
      <c r="FL27" s="146"/>
      <c r="FM27" s="146"/>
      <c r="FN27" s="146"/>
      <c r="FO27" s="146"/>
      <c r="FP27" s="146"/>
      <c r="FQ27" s="191"/>
      <c r="FR27" s="146"/>
      <c r="FS27" s="146"/>
      <c r="FT27" s="146"/>
      <c r="FU27" s="146"/>
      <c r="FV27" s="146"/>
      <c r="FW27" s="191"/>
      <c r="FX27" s="146"/>
      <c r="FY27" s="146"/>
      <c r="FZ27" s="146"/>
      <c r="GA27" s="146"/>
      <c r="GB27" s="146"/>
      <c r="GC27" s="146"/>
      <c r="GD27" s="146"/>
      <c r="GE27" s="146"/>
      <c r="GF27" s="146"/>
      <c r="GG27" s="146"/>
      <c r="GH27" s="146"/>
      <c r="GI27" s="146"/>
    </row>
    <row r="28" spans="2:193" s="150" customFormat="1" ht="25.5" x14ac:dyDescent="0.15">
      <c r="B28" s="564"/>
      <c r="C28" s="564"/>
      <c r="D28" s="564"/>
      <c r="E28" s="564"/>
      <c r="F28" s="564"/>
      <c r="G28" s="564"/>
      <c r="H28" s="650"/>
      <c r="I28" s="183"/>
      <c r="J28" s="183"/>
      <c r="K28" s="183"/>
      <c r="L28" s="183"/>
      <c r="M28" s="183"/>
      <c r="N28" s="183"/>
      <c r="O28" s="183"/>
      <c r="P28" s="183"/>
      <c r="Q28" s="183"/>
      <c r="R28" s="183"/>
      <c r="S28" s="149"/>
      <c r="T28" s="149"/>
      <c r="U28" s="149"/>
      <c r="V28" s="149"/>
      <c r="W28" s="149"/>
      <c r="X28" s="149"/>
      <c r="Y28" s="149"/>
      <c r="Z28" s="149"/>
      <c r="AA28" s="149"/>
      <c r="AB28" s="149"/>
      <c r="AC28" s="149"/>
      <c r="AD28" s="149"/>
      <c r="AE28" s="149"/>
      <c r="AF28" s="149"/>
      <c r="AG28" s="149"/>
      <c r="AH28" s="149"/>
      <c r="AI28" s="149"/>
      <c r="AJ28" s="149"/>
      <c r="AK28" s="149"/>
      <c r="AL28" s="149"/>
      <c r="AM28" s="149"/>
      <c r="AN28" s="149"/>
      <c r="AO28" s="149"/>
      <c r="AP28" s="149"/>
      <c r="AQ28" s="149"/>
      <c r="AR28" s="149"/>
      <c r="AS28" s="149"/>
      <c r="AT28" s="149"/>
      <c r="AU28" s="149"/>
      <c r="AV28" s="149"/>
      <c r="AW28" s="149"/>
      <c r="AX28" s="149"/>
      <c r="AY28" s="149"/>
      <c r="AZ28" s="149"/>
      <c r="BA28" s="149"/>
      <c r="BB28" s="149"/>
      <c r="BC28" s="183"/>
      <c r="BD28" s="186"/>
      <c r="BE28" s="183"/>
      <c r="BF28" s="183"/>
      <c r="BG28" s="183"/>
      <c r="BH28" s="186"/>
      <c r="BI28" s="149"/>
      <c r="BJ28" s="221"/>
      <c r="BK28" s="146"/>
      <c r="BL28" s="146"/>
      <c r="BM28" s="146"/>
      <c r="BN28" s="146"/>
      <c r="BO28" s="146"/>
      <c r="BP28" s="146"/>
      <c r="BQ28" s="146"/>
      <c r="BR28" s="146"/>
      <c r="BS28" s="146"/>
      <c r="BT28" s="146"/>
      <c r="BU28" s="146"/>
      <c r="BV28" s="146"/>
      <c r="BW28" s="146"/>
      <c r="BX28" s="146"/>
      <c r="BY28" s="146"/>
      <c r="BZ28" s="146"/>
      <c r="CA28" s="146"/>
      <c r="CB28" s="146"/>
      <c r="CC28" s="146"/>
      <c r="CD28" s="146"/>
      <c r="CE28" s="149"/>
      <c r="CF28" s="146"/>
      <c r="CG28" s="146"/>
      <c r="CH28" s="146"/>
      <c r="CI28" s="146"/>
      <c r="CJ28" s="146"/>
      <c r="CK28" s="146"/>
      <c r="CL28" s="146"/>
      <c r="CM28" s="146"/>
      <c r="CN28" s="146"/>
      <c r="CO28" s="146"/>
      <c r="CP28" s="146"/>
      <c r="CQ28" s="146"/>
      <c r="CR28" s="146"/>
      <c r="CS28" s="146"/>
      <c r="CT28" s="146"/>
      <c r="CU28" s="146"/>
      <c r="CV28" s="146"/>
      <c r="CW28" s="146"/>
      <c r="CX28" s="146"/>
      <c r="CY28" s="146"/>
      <c r="CZ28" s="146"/>
      <c r="DA28" s="146"/>
      <c r="DB28" s="146"/>
      <c r="DC28" s="146"/>
      <c r="DD28" s="146"/>
      <c r="DE28" s="146"/>
      <c r="DF28" s="146"/>
      <c r="DG28" s="146"/>
      <c r="DH28" s="146"/>
      <c r="DI28" s="146"/>
      <c r="DJ28" s="146"/>
      <c r="DK28" s="146"/>
      <c r="DL28" s="146"/>
      <c r="DM28" s="146"/>
      <c r="DN28" s="146"/>
      <c r="DO28" s="146"/>
      <c r="DP28" s="146"/>
      <c r="DQ28" s="146"/>
      <c r="DR28" s="146"/>
      <c r="DS28" s="146"/>
      <c r="DT28" s="146"/>
      <c r="DU28" s="146"/>
      <c r="DV28" s="146"/>
      <c r="DW28" s="146"/>
      <c r="DX28" s="146"/>
      <c r="DY28" s="146"/>
      <c r="DZ28" s="146"/>
      <c r="EA28" s="146"/>
      <c r="EB28" s="146"/>
      <c r="EC28" s="146"/>
      <c r="ED28" s="146"/>
      <c r="EE28" s="146"/>
      <c r="EF28" s="146"/>
      <c r="EG28" s="146"/>
      <c r="EH28" s="146"/>
      <c r="EI28" s="146"/>
      <c r="EJ28" s="146"/>
      <c r="EK28" s="146"/>
      <c r="EL28" s="146"/>
      <c r="EM28" s="146"/>
      <c r="EN28" s="146"/>
      <c r="EO28" s="146"/>
      <c r="EP28" s="146"/>
      <c r="EQ28" s="146"/>
      <c r="ER28" s="146"/>
      <c r="ES28" s="146"/>
      <c r="ET28" s="146"/>
      <c r="EU28" s="146"/>
      <c r="EV28" s="146"/>
      <c r="EW28" s="146"/>
      <c r="EX28" s="146"/>
      <c r="EY28" s="146"/>
      <c r="EZ28" s="146"/>
      <c r="FA28" s="146"/>
      <c r="FB28" s="146"/>
      <c r="FC28" s="146"/>
      <c r="FD28" s="146"/>
      <c r="FE28" s="146"/>
      <c r="FF28" s="146"/>
      <c r="FG28" s="146"/>
      <c r="FH28" s="146"/>
      <c r="FI28" s="146"/>
      <c r="FJ28" s="146"/>
      <c r="FK28" s="146"/>
      <c r="FL28" s="146"/>
      <c r="FM28" s="146"/>
      <c r="FN28" s="146"/>
      <c r="FO28" s="146"/>
      <c r="FP28" s="146"/>
      <c r="FQ28" s="146"/>
      <c r="FR28" s="146"/>
      <c r="FS28" s="146"/>
      <c r="FT28" s="146"/>
      <c r="FU28" s="146"/>
      <c r="FV28" s="146"/>
      <c r="FW28" s="146"/>
      <c r="FX28" s="146"/>
      <c r="FY28" s="146"/>
      <c r="FZ28" s="146"/>
      <c r="GA28" s="146"/>
      <c r="GB28" s="146"/>
      <c r="GC28" s="146"/>
      <c r="GD28" s="146"/>
      <c r="GE28" s="146"/>
      <c r="GF28" s="146"/>
      <c r="GG28" s="146"/>
      <c r="GH28" s="146"/>
      <c r="GI28" s="146"/>
    </row>
    <row r="29" spans="2:193" s="150" customFormat="1" x14ac:dyDescent="0.15">
      <c r="B29" s="151"/>
      <c r="C29" s="151"/>
      <c r="D29" s="151"/>
      <c r="E29" s="152"/>
      <c r="F29" s="152"/>
      <c r="G29" s="152"/>
      <c r="H29" s="152"/>
      <c r="I29" s="151"/>
      <c r="J29" s="151"/>
      <c r="K29" s="151"/>
      <c r="L29" s="151"/>
      <c r="M29" s="151"/>
      <c r="N29" s="151"/>
      <c r="O29" s="151"/>
      <c r="P29" s="151"/>
      <c r="Q29" s="151"/>
      <c r="R29" s="151"/>
      <c r="S29" s="153"/>
      <c r="T29" s="153"/>
      <c r="U29" s="153"/>
      <c r="V29" s="153"/>
      <c r="W29" s="153"/>
      <c r="X29" s="153"/>
      <c r="Y29" s="153"/>
      <c r="Z29" s="153"/>
      <c r="AA29" s="153"/>
      <c r="AB29" s="153"/>
      <c r="AC29" s="153"/>
      <c r="AD29" s="153"/>
      <c r="AE29" s="153"/>
      <c r="AF29" s="153"/>
      <c r="AG29" s="153"/>
      <c r="AH29" s="153"/>
      <c r="AI29" s="153"/>
      <c r="AJ29" s="153"/>
      <c r="AK29" s="153"/>
      <c r="AL29" s="153"/>
      <c r="AM29" s="153"/>
      <c r="AN29" s="153"/>
      <c r="AO29" s="153"/>
      <c r="AP29" s="153"/>
      <c r="AQ29" s="153"/>
      <c r="AR29" s="153"/>
      <c r="AS29" s="153"/>
      <c r="AT29" s="153"/>
      <c r="AU29" s="153"/>
      <c r="AV29" s="153"/>
      <c r="AW29" s="153"/>
      <c r="AX29" s="153"/>
      <c r="AY29" s="153"/>
      <c r="AZ29" s="153"/>
      <c r="BA29" s="153"/>
      <c r="BB29" s="153"/>
      <c r="BC29" s="151"/>
      <c r="BD29" s="151"/>
      <c r="BE29" s="151"/>
      <c r="BF29" s="151"/>
      <c r="BG29" s="151"/>
      <c r="BH29" s="151"/>
      <c r="BI29" s="153"/>
      <c r="BJ29" s="153"/>
      <c r="BK29" s="154"/>
      <c r="BL29" s="154"/>
      <c r="BM29" s="154"/>
      <c r="BN29" s="154"/>
      <c r="BO29" s="154"/>
      <c r="BP29" s="154"/>
      <c r="BQ29" s="154"/>
      <c r="BR29" s="154"/>
      <c r="BS29" s="154"/>
      <c r="BT29" s="154"/>
      <c r="BU29" s="154"/>
      <c r="BV29" s="154"/>
      <c r="BW29" s="154"/>
      <c r="BX29" s="154"/>
      <c r="BY29" s="154"/>
      <c r="BZ29" s="154"/>
      <c r="CA29" s="154"/>
      <c r="CB29" s="154"/>
      <c r="CC29" s="154"/>
      <c r="CD29" s="154"/>
      <c r="CE29" s="153"/>
      <c r="CF29" s="154"/>
      <c r="CG29" s="154"/>
      <c r="CH29" s="154"/>
      <c r="CI29" s="154"/>
      <c r="CJ29" s="154"/>
      <c r="CK29" s="154"/>
      <c r="CL29" s="154"/>
      <c r="CM29" s="154"/>
      <c r="CN29" s="154"/>
      <c r="CO29" s="154"/>
      <c r="CP29" s="154"/>
      <c r="CQ29" s="154"/>
      <c r="CR29" s="154"/>
      <c r="CS29" s="154"/>
      <c r="CT29" s="154"/>
      <c r="CU29" s="154"/>
      <c r="CV29" s="154"/>
      <c r="CW29" s="154"/>
      <c r="CX29" s="154"/>
      <c r="CY29" s="154"/>
      <c r="CZ29" s="154"/>
      <c r="DA29" s="154"/>
      <c r="DB29" s="154"/>
      <c r="DC29" s="154"/>
      <c r="DD29" s="154"/>
      <c r="DE29" s="154"/>
      <c r="DF29" s="154"/>
      <c r="DG29" s="154"/>
      <c r="DH29" s="154"/>
      <c r="DI29" s="154"/>
      <c r="DJ29" s="154"/>
      <c r="DK29" s="154"/>
      <c r="DL29" s="154"/>
      <c r="DM29" s="154"/>
      <c r="DN29" s="154"/>
      <c r="DO29" s="154"/>
      <c r="DP29" s="154"/>
      <c r="DQ29" s="154"/>
      <c r="DR29" s="154"/>
      <c r="DS29" s="154"/>
      <c r="DT29" s="154"/>
      <c r="DU29" s="154"/>
      <c r="DV29" s="154"/>
      <c r="DW29" s="154"/>
      <c r="DX29" s="154"/>
      <c r="DY29" s="154"/>
      <c r="DZ29" s="154"/>
      <c r="EA29" s="154"/>
      <c r="EB29" s="154"/>
      <c r="EC29" s="154"/>
      <c r="ED29" s="154"/>
      <c r="EE29" s="154"/>
      <c r="EF29" s="154"/>
      <c r="EG29" s="154"/>
      <c r="EH29" s="154"/>
      <c r="EI29" s="154"/>
      <c r="EJ29" s="154"/>
      <c r="EK29" s="154"/>
      <c r="EL29" s="154"/>
      <c r="EM29" s="154"/>
      <c r="EN29" s="154"/>
      <c r="EO29" s="154"/>
      <c r="EP29" s="154"/>
      <c r="EQ29" s="154"/>
      <c r="ER29" s="154"/>
      <c r="ES29" s="154"/>
      <c r="ET29" s="154"/>
      <c r="EU29" s="154"/>
      <c r="EV29" s="154"/>
      <c r="EW29" s="154"/>
      <c r="EX29" s="154"/>
      <c r="EY29" s="154"/>
      <c r="EZ29" s="154"/>
      <c r="FA29" s="154"/>
      <c r="FB29" s="154"/>
      <c r="FC29" s="154"/>
      <c r="FD29" s="154"/>
      <c r="FE29" s="154"/>
      <c r="FF29" s="154"/>
      <c r="FG29" s="154"/>
      <c r="FH29" s="154"/>
      <c r="FI29" s="154"/>
      <c r="FJ29" s="154"/>
      <c r="FK29" s="154"/>
      <c r="FL29" s="154"/>
      <c r="FM29" s="154"/>
      <c r="FN29" s="154"/>
      <c r="FO29" s="154"/>
      <c r="FP29" s="154"/>
      <c r="FQ29" s="154"/>
      <c r="FR29" s="154"/>
      <c r="FS29" s="154"/>
      <c r="FT29" s="154"/>
      <c r="FU29" s="154"/>
      <c r="FV29" s="154"/>
      <c r="FW29" s="154"/>
      <c r="FX29" s="154"/>
      <c r="FY29" s="154"/>
      <c r="FZ29" s="154"/>
      <c r="GA29" s="154"/>
      <c r="GB29" s="154"/>
      <c r="GC29" s="154"/>
      <c r="GD29" s="154"/>
      <c r="GE29" s="154"/>
      <c r="GF29" s="154"/>
      <c r="GG29" s="154"/>
      <c r="GH29" s="154"/>
      <c r="GI29" s="146"/>
    </row>
  </sheetData>
  <sheetProtection sheet="1" formatCells="0" formatColumns="0" formatRows="0" autoFilter="0"/>
  <autoFilter ref="B6:GK6" xr:uid="{62C7BF2A-A5D8-4D23-9222-6072E65BA29E}"/>
  <dataConsolidate/>
  <mergeCells count="145">
    <mergeCell ref="B1:H1"/>
    <mergeCell ref="FL3:FX3"/>
    <mergeCell ref="FL2:FX2"/>
    <mergeCell ref="FM4:FN4"/>
    <mergeCell ref="FO4:FP4"/>
    <mergeCell ref="FQ4:FR4"/>
    <mergeCell ref="FS4:FT4"/>
    <mergeCell ref="FW4:FX4"/>
    <mergeCell ref="FL4:FL5"/>
    <mergeCell ref="FM5:FN5"/>
    <mergeCell ref="FO5:FP5"/>
    <mergeCell ref="FQ5:FR5"/>
    <mergeCell ref="FS5:FT5"/>
    <mergeCell ref="P3:P5"/>
    <mergeCell ref="Y3:AA3"/>
    <mergeCell ref="Y4:Y5"/>
    <mergeCell ref="Z4:Z5"/>
    <mergeCell ref="B3:B5"/>
    <mergeCell ref="C3:C5"/>
    <mergeCell ref="I2:Q2"/>
    <mergeCell ref="D3:D5"/>
    <mergeCell ref="E3:E5"/>
    <mergeCell ref="CE3:CE5"/>
    <mergeCell ref="BG3:BG5"/>
    <mergeCell ref="BQ3:BR4"/>
    <mergeCell ref="AI4:AI5"/>
    <mergeCell ref="BS3:BT4"/>
    <mergeCell ref="BU3:BV4"/>
    <mergeCell ref="B28:H28"/>
    <mergeCell ref="F3:F5"/>
    <mergeCell ref="G3:G5"/>
    <mergeCell ref="H3:H5"/>
    <mergeCell ref="U4:U5"/>
    <mergeCell ref="V3:X3"/>
    <mergeCell ref="I3:I5"/>
    <mergeCell ref="J3:J5"/>
    <mergeCell ref="K3:K5"/>
    <mergeCell ref="L3:L5"/>
    <mergeCell ref="M3:M5"/>
    <mergeCell ref="N3:N5"/>
    <mergeCell ref="O3:O5"/>
    <mergeCell ref="Q3:Q5"/>
    <mergeCell ref="R3:R5"/>
    <mergeCell ref="V4:V5"/>
    <mergeCell ref="W4:W5"/>
    <mergeCell ref="X4:X5"/>
    <mergeCell ref="BE3:BE5"/>
    <mergeCell ref="AE3:AG3"/>
    <mergeCell ref="AH3:AJ3"/>
    <mergeCell ref="AK3:AM3"/>
    <mergeCell ref="AB4:AB5"/>
    <mergeCell ref="AC4:AC5"/>
    <mergeCell ref="AD4:AD5"/>
    <mergeCell ref="AE4:AE5"/>
    <mergeCell ref="AF4:AF5"/>
    <mergeCell ref="AG4:AG5"/>
    <mergeCell ref="AH4:AH5"/>
    <mergeCell ref="BK2:CD2"/>
    <mergeCell ref="S2:AY2"/>
    <mergeCell ref="BI3:BI5"/>
    <mergeCell ref="BJ3:BJ5"/>
    <mergeCell ref="BC3:BD5"/>
    <mergeCell ref="AA4:AA5"/>
    <mergeCell ref="AB3:AD3"/>
    <mergeCell ref="AM4:AM5"/>
    <mergeCell ref="AN4:AN5"/>
    <mergeCell ref="AN3:AP3"/>
    <mergeCell ref="AQ3:AS3"/>
    <mergeCell ref="AT3:AV3"/>
    <mergeCell ref="AW3:AY3"/>
    <mergeCell ref="AQ4:AQ5"/>
    <mergeCell ref="AR4:AR5"/>
    <mergeCell ref="AO4:AO5"/>
    <mergeCell ref="AP4:AP5"/>
    <mergeCell ref="AZ3:BB3"/>
    <mergeCell ref="AW4:AW5"/>
    <mergeCell ref="S3:U3"/>
    <mergeCell ref="S4:S5"/>
    <mergeCell ref="T4:T5"/>
    <mergeCell ref="AK4:AK5"/>
    <mergeCell ref="AL4:AL5"/>
    <mergeCell ref="EG4:EJ4"/>
    <mergeCell ref="EK4:EN4"/>
    <mergeCell ref="EO4:ER4"/>
    <mergeCell ref="BW3:BX4"/>
    <mergeCell ref="AJ4:AJ5"/>
    <mergeCell ref="BY3:BZ4"/>
    <mergeCell ref="CA3:CB4"/>
    <mergeCell ref="BF3:BF5"/>
    <mergeCell ref="BH3:BH5"/>
    <mergeCell ref="AY4:AY5"/>
    <mergeCell ref="AS4:AS5"/>
    <mergeCell ref="AT4:AT5"/>
    <mergeCell ref="AU4:AU5"/>
    <mergeCell ref="AV4:AV5"/>
    <mergeCell ref="AZ4:AZ5"/>
    <mergeCell ref="BA4:BA5"/>
    <mergeCell ref="BB4:BB5"/>
    <mergeCell ref="AX4:AX5"/>
    <mergeCell ref="BK3:BL4"/>
    <mergeCell ref="CC3:CD4"/>
    <mergeCell ref="CZ3:DH3"/>
    <mergeCell ref="DF4:DH4"/>
    <mergeCell ref="BM3:BN4"/>
    <mergeCell ref="BO3:BP4"/>
    <mergeCell ref="DY4:EB4"/>
    <mergeCell ref="DI3:EB3"/>
    <mergeCell ref="DM4:DP4"/>
    <mergeCell ref="DU4:DX4"/>
    <mergeCell ref="DQ4:DT4"/>
    <mergeCell ref="EC4:EF4"/>
    <mergeCell ref="CF2:CY2"/>
    <mergeCell ref="CF4:CI4"/>
    <mergeCell ref="CJ4:CM4"/>
    <mergeCell ref="CN4:CQ4"/>
    <mergeCell ref="CR4:CU4"/>
    <mergeCell ref="CV4:CY4"/>
    <mergeCell ref="CZ4:DB4"/>
    <mergeCell ref="DC4:DE4"/>
    <mergeCell ref="DI2:EB2"/>
    <mergeCell ref="CZ2:DH2"/>
    <mergeCell ref="FY4:FY5"/>
    <mergeCell ref="EC2:FH2"/>
    <mergeCell ref="CF3:CY3"/>
    <mergeCell ref="FY2:GH2"/>
    <mergeCell ref="FY3:GH3"/>
    <mergeCell ref="FI2:FK2"/>
    <mergeCell ref="FI3:FK3"/>
    <mergeCell ref="FI4:FI5"/>
    <mergeCell ref="FJ4:FK4"/>
    <mergeCell ref="FW5:FX5"/>
    <mergeCell ref="FZ5:GB5"/>
    <mergeCell ref="FZ4:GB4"/>
    <mergeCell ref="GC4:GE4"/>
    <mergeCell ref="GF4:GH4"/>
    <mergeCell ref="GC5:GE5"/>
    <mergeCell ref="GF5:GH5"/>
    <mergeCell ref="FU4:FV4"/>
    <mergeCell ref="FU5:FV5"/>
    <mergeCell ref="ES4:EV4"/>
    <mergeCell ref="FA4:FD4"/>
    <mergeCell ref="FE4:FH4"/>
    <mergeCell ref="EC3:FH3"/>
    <mergeCell ref="DI4:DL4"/>
    <mergeCell ref="EW4:EZ4"/>
  </mergeCells>
  <phoneticPr fontId="52"/>
  <conditionalFormatting sqref="CE7:CE25">
    <cfRule type="expression" dxfId="9" priority="3">
      <formula>$BE7="新規"</formula>
    </cfRule>
  </conditionalFormatting>
  <conditionalFormatting sqref="F7:F25">
    <cfRule type="expression" dxfId="8" priority="1">
      <formula>$D7="（都道府県分）"</formula>
    </cfRule>
  </conditionalFormatting>
  <dataValidations count="17">
    <dataValidation type="list" imeMode="hiragana" allowBlank="1" showInputMessage="1" promptTitle="単位" prompt="目標値・現状値の単位を入力してください。リストに表示されない場合は、直接入力してださい。" sqref="CG26 DJ7:DJ25 FF7:FF25 FB7:FB25 EX7:EX25 ET7:ET25 EP7:EP25 DV7:DV25 DR7:DR25 DN7:DN25 DZ7:DZ25" xr:uid="{A00883FF-C274-4204-8895-CD4CB7FF0561}">
      <formula1>単位</formula1>
    </dataValidation>
    <dataValidation type="textLength" allowBlank="1" showInputMessage="1" showErrorMessage="1" errorTitle="文字数超過エラー" error="文字数超過エラー" sqref="EA26:EB26 DB26 DE26 DH26 DK26:DL26 DS26:DT26 EY26:EZ26 DW26:DX26 DO26:DP26 EE26:EF26 EM26:EN26 EQ26:ER26 EI26:EJ26 EU26:EV26 FC26:FD26 GC26 CH26:CY26 FW26 FM5 FO5 FQ5 FS5 FW5 FO26 FQ26 CF26 BI7:BJ25 FG26:FH26 FK26 FU5" xr:uid="{54AC921D-0805-4474-AE24-326EA714FEC2}">
      <formula1>1</formula1>
      <formula2>250</formula2>
    </dataValidation>
    <dataValidation type="textLength" allowBlank="1" showInputMessage="1" showErrorMessage="1" sqref="BJ26" xr:uid="{5280CF46-DAC8-4106-A073-9BB1AFA37E78}">
      <formula1>1</formula1>
      <formula2>250</formula2>
    </dataValidation>
    <dataValidation type="whole" operator="greaterThanOrEqual" allowBlank="1" showInputMessage="1" showErrorMessage="1" sqref="O7:BB25" xr:uid="{51CD5EAD-6989-4F75-AC22-818F0AF1FED5}">
      <formula1>0</formula1>
    </dataValidation>
    <dataValidation type="textLength" allowBlank="1" showInputMessage="1" showErrorMessage="1" errorTitle="文字数超過エラー" error="文字数超過エラー" sqref="BZ7:BZ25 BX7:BX25 BV7:BV25 BT7:BT25 BR7:BR25 BP7:BP25 BN7:BN25 BL7:BL25 CD7:CD25 CB7:CB25" xr:uid="{D6F97214-99A4-43B9-8E88-FB00B9C17E54}">
      <formula1>1</formula1>
      <formula2>1000</formula2>
    </dataValidation>
    <dataValidation type="textLength" allowBlank="1" showInputMessage="1" showErrorMessage="1" errorTitle="文字数超過エラー" error="文字数超過エラー" sqref="BW7:BW25 BU7:BU25 BS7:BS25 BQ7:BQ25 BO7:BO25 BM7:BM25 BK7:BK25 CC7:CC25 CA7:CA25 BY7:BY25" xr:uid="{919097D9-F538-48C7-AC9F-324796AE518F}">
      <formula1>1</formula1>
      <formula2>150</formula2>
    </dataValidation>
    <dataValidation type="list" allowBlank="1" showInputMessage="1" showErrorMessage="1" sqref="FS7:FS25 FQ7:FQ25 FM7:FM25 FW7:FW25 FO7:FO25" xr:uid="{CFD5CCA6-683E-4474-B0DD-AA250775D8CE}">
      <formula1>共通要件_各種経費</formula1>
    </dataValidation>
    <dataValidation type="list" allowBlank="1" showInputMessage="1" showErrorMessage="1" sqref="FU7:FU25" xr:uid="{1CB20D2F-DCB9-48AE-A1B7-6470DBB2BF41}">
      <formula1>共通要件_個人給付</formula1>
    </dataValidation>
    <dataValidation type="list" allowBlank="1" showInputMessage="1" showErrorMessage="1" sqref="GG7:GG25 GD7:GD25 GA7:GA25" xr:uid="{7DF9F63D-2E36-4D21-A354-96590FADED5C}">
      <formula1>"○,"</formula1>
    </dataValidation>
    <dataValidation type="textLength" allowBlank="1" showInputMessage="1" showErrorMessage="1" sqref="EA7:EO25 DW7:DY25 DS7:DU25 DO7:DQ25 DK7:DM25 DI7:DI25 EQ7:ES25 FC7:FE25 EY7:FA25 EU7:EW25 FK7:FK25 FG7:FH25" xr:uid="{BC45797E-6C83-48B0-ABBC-44EE7A250429}">
      <formula1>0</formula1>
      <formula2>150</formula2>
    </dataValidation>
    <dataValidation type="whole" allowBlank="1" showInputMessage="1" showErrorMessage="1" sqref="C7:C25" xr:uid="{901E6C58-9E83-4735-9345-A1BC596AFB29}">
      <formula1>1</formula1>
      <formula2>999999</formula2>
    </dataValidation>
    <dataValidation type="list" allowBlank="1" showInputMessage="1" showErrorMessage="1" sqref="BE7:BE25" xr:uid="{769F0F73-ECBA-423A-B264-9DF8AF430EC4}">
      <formula1>"新規,継続"</formula1>
    </dataValidation>
    <dataValidation type="whole" allowBlank="1" showInputMessage="1" showErrorMessage="1" sqref="BF7:BF26" xr:uid="{0406125B-A85D-4D76-97A8-F255BC71B1C2}">
      <formula1>1900</formula1>
      <formula2>2100</formula2>
    </dataValidation>
    <dataValidation type="list" allowBlank="1" showInputMessage="1" showErrorMessage="1" sqref="E7:E26" xr:uid="{991A24EF-9114-4FB5-939F-166B9B16D4C4}">
      <formula1>都道府県一覧</formula1>
    </dataValidation>
    <dataValidation type="list" allowBlank="1" showInputMessage="1" showErrorMessage="1" sqref="J7:J25" xr:uid="{8CA3EE05-E46C-4F8F-B4A8-A37EDE78AD26}">
      <formula1>INDIRECT(TEXT("メニュー"&amp;$I7,"@"))</formula1>
    </dataValidation>
    <dataValidation type="list" allowBlank="1" showInputMessage="1" showErrorMessage="1" sqref="K7:K25" xr:uid="{D84D4D46-6B65-4CAA-BB2A-332400F09759}">
      <formula1>INDIRECT(TEXT($J7&amp;$I7,"@"))</formula1>
    </dataValidation>
    <dataValidation type="list" allowBlank="1" showInputMessage="1" showErrorMessage="1" sqref="L7:L25" xr:uid="{0A0AE54B-C233-415E-A95B-8F890C38CAD0}">
      <formula1>INDIRECT(TEXT($J7&amp;$I7&amp;$K7,"@"))</formula1>
    </dataValidation>
  </dataValidations>
  <pageMargins left="0.23622047244094491" right="0.23622047244094491" top="0.74803149606299213" bottom="0.55118110236220474" header="0.31496062992125984" footer="0.31496062992125984"/>
  <pageSetup paperSize="9" scale="10" pageOrder="overThenDown" orientation="landscape" horizontalDpi="1200" verticalDpi="1200" r:id="rId1"/>
  <colBreaks count="1" manualBreakCount="1">
    <brk id="83" max="27"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53C1886C-6FC1-4978-88C7-D868ECD5109B}">
          <x14:formula1>
            <xm:f>リンク先!$C$12:$C$13</xm:f>
          </x14:formula1>
          <xm:sqref>I7:I25</xm:sqref>
        </x14:dataValidation>
        <x14:dataValidation type="list" allowBlank="1" showInputMessage="1" showErrorMessage="1" xr:uid="{F154754D-F14A-4640-9EF0-07B54DC3642A}">
          <x14:formula1>
            <xm:f>リンク先!$A$97:$A$98</xm:f>
          </x14:formula1>
          <xm:sqref>D7:D26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A6F90-DAED-4454-9771-7C06E0983B38}">
  <sheetPr codeName="Sheet1">
    <tabColor rgb="FF00B050"/>
    <pageSetUpPr fitToPage="1"/>
  </sheetPr>
  <dimension ref="B1:DN29"/>
  <sheetViews>
    <sheetView showGridLines="0" view="pageBreakPreview" zoomScale="51" zoomScaleNormal="85" zoomScaleSheetLayoutView="51" workbookViewId="0">
      <pane xSplit="8" ySplit="6" topLeftCell="I7" activePane="bottomRight" state="frozen"/>
      <selection sqref="A1:I1"/>
      <selection pane="topRight" sqref="A1:I1"/>
      <selection pane="bottomLeft" sqref="A1:I1"/>
      <selection pane="bottomRight" activeCell="L7" sqref="L7"/>
    </sheetView>
  </sheetViews>
  <sheetFormatPr defaultColWidth="9.5703125" defaultRowHeight="13.5" x14ac:dyDescent="0.15"/>
  <cols>
    <col min="1" max="1" width="9.5703125" style="135"/>
    <col min="2" max="2" width="10.7109375" style="132" customWidth="1"/>
    <col min="3" max="4" width="14.7109375" style="132" hidden="1" customWidth="1"/>
    <col min="5" max="5" width="14.140625" style="155" hidden="1" customWidth="1"/>
    <col min="6" max="7" width="15.7109375" style="155" hidden="1" customWidth="1"/>
    <col min="8" max="8" width="28.7109375" style="155" customWidth="1"/>
    <col min="9" max="9" width="12.5703125" style="132" customWidth="1"/>
    <col min="10" max="12" width="20.42578125" style="132" customWidth="1"/>
    <col min="13" max="13" width="20.5703125" style="132" customWidth="1"/>
    <col min="14" max="14" width="20.42578125" style="132" customWidth="1"/>
    <col min="15" max="17" width="26.28515625" style="132" customWidth="1"/>
    <col min="18" max="18" width="27.7109375" style="132" customWidth="1"/>
    <col min="19" max="19" width="15.85546875" style="132" customWidth="1"/>
    <col min="20" max="20" width="17.140625" style="132" customWidth="1"/>
    <col min="21" max="21" width="14.140625" style="132" customWidth="1"/>
    <col min="22" max="22" width="15.140625" style="132" customWidth="1"/>
    <col min="23" max="23" width="12.42578125" style="132" customWidth="1"/>
    <col min="24" max="24" width="17.140625" style="132" customWidth="1"/>
    <col min="25" max="25" width="64.7109375" style="133" hidden="1" customWidth="1"/>
    <col min="26" max="26" width="64.7109375" style="133" customWidth="1"/>
    <col min="27" max="30" width="10.28515625" style="133" customWidth="1"/>
    <col min="31" max="34" width="32.28515625" style="135" customWidth="1"/>
    <col min="35" max="35" width="42.85546875" style="135" customWidth="1"/>
    <col min="36" max="36" width="12.5703125" style="132" customWidth="1"/>
    <col min="37" max="38" width="10.140625" style="132" customWidth="1"/>
    <col min="39" max="39" width="11.7109375" style="134" customWidth="1"/>
    <col min="40" max="40" width="9.7109375" style="134" customWidth="1"/>
    <col min="41" max="41" width="9.140625" style="134" customWidth="1"/>
    <col min="42" max="42" width="12.28515625" style="134" customWidth="1"/>
    <col min="43" max="43" width="14.42578125" style="134" customWidth="1"/>
    <col min="44" max="44" width="12" style="132" customWidth="1"/>
    <col min="45" max="45" width="74.28515625" style="133" customWidth="1"/>
    <col min="46" max="47" width="15.7109375" style="136" customWidth="1"/>
    <col min="48" max="48" width="14" style="137" customWidth="1"/>
    <col min="49" max="49" width="16.28515625" style="134" customWidth="1"/>
    <col min="50" max="50" width="45.7109375" style="135" customWidth="1"/>
    <col min="51" max="51" width="45.5703125" style="135" customWidth="1"/>
    <col min="52" max="71" width="14.42578125" style="134" hidden="1" customWidth="1"/>
    <col min="72" max="72" width="18.140625" style="134" hidden="1" customWidth="1"/>
    <col min="73" max="73" width="8.7109375" style="134" hidden="1" customWidth="1"/>
    <col min="74" max="74" width="14.42578125" style="134" hidden="1" customWidth="1"/>
    <col min="75" max="75" width="15.5703125" style="134" hidden="1" customWidth="1"/>
    <col min="76" max="76" width="8.7109375" style="134" hidden="1" customWidth="1"/>
    <col min="77" max="77" width="14.42578125" style="134" hidden="1" customWidth="1"/>
    <col min="78" max="78" width="15.5703125" style="134" hidden="1" customWidth="1"/>
    <col min="79" max="79" width="8.7109375" style="134" hidden="1" customWidth="1"/>
    <col min="80" max="80" width="14.42578125" style="134" hidden="1" customWidth="1"/>
    <col min="81" max="81" width="15.5703125" style="134" customWidth="1"/>
    <col min="82" max="82" width="8.7109375" style="134" customWidth="1"/>
    <col min="83" max="83" width="14.42578125" style="134" customWidth="1"/>
    <col min="84" max="84" width="16.85546875" style="134" customWidth="1"/>
    <col min="85" max="85" width="15.5703125" style="134" customWidth="1"/>
    <col min="86" max="86" width="8.7109375" style="134" customWidth="1"/>
    <col min="87" max="87" width="14.42578125" style="134" customWidth="1"/>
    <col min="88" max="88" width="16.7109375" style="134" customWidth="1"/>
    <col min="89" max="89" width="15.5703125" style="134" customWidth="1"/>
    <col min="90" max="90" width="8.7109375" style="134" customWidth="1"/>
    <col min="91" max="91" width="14.42578125" style="134" customWidth="1"/>
    <col min="92" max="92" width="16.7109375" style="134" customWidth="1"/>
    <col min="93" max="93" width="17.85546875" style="134" customWidth="1"/>
    <col min="94" max="94" width="26.28515625" style="134" customWidth="1"/>
    <col min="95" max="95" width="24.140625" style="134" customWidth="1"/>
    <col min="96" max="96" width="11.42578125" style="422" customWidth="1"/>
    <col min="97" max="97" width="9.5703125" style="135"/>
    <col min="98" max="98" width="22.140625" style="135" customWidth="1"/>
    <col min="99" max="16384" width="9.5703125" style="135"/>
  </cols>
  <sheetData>
    <row r="1" spans="2:118" ht="48" customHeight="1" thickBot="1" x14ac:dyDescent="0.2">
      <c r="B1" s="711" t="s">
        <v>298</v>
      </c>
      <c r="C1" s="711"/>
      <c r="D1" s="711"/>
      <c r="E1" s="711"/>
      <c r="F1" s="711"/>
      <c r="G1" s="711"/>
      <c r="H1" s="711"/>
      <c r="I1" s="162"/>
      <c r="J1" s="162"/>
      <c r="K1" s="162"/>
      <c r="L1" s="162"/>
      <c r="M1" s="162"/>
      <c r="N1" s="162"/>
      <c r="O1" s="162"/>
      <c r="P1" s="162"/>
      <c r="Q1" s="162"/>
      <c r="AA1" s="134"/>
      <c r="AB1" s="134"/>
      <c r="AC1" s="134"/>
      <c r="AD1" s="134"/>
      <c r="AE1" s="134"/>
      <c r="AF1" s="134"/>
      <c r="AG1" s="134"/>
      <c r="AH1" s="134"/>
      <c r="AI1" s="134"/>
      <c r="AJ1" s="134"/>
      <c r="AK1" s="134"/>
      <c r="AL1" s="134"/>
      <c r="AM1" s="135"/>
      <c r="AN1" s="135"/>
      <c r="AO1" s="135"/>
      <c r="AP1" s="135"/>
      <c r="AQ1" s="135"/>
      <c r="AR1" s="135"/>
      <c r="AS1" s="135"/>
      <c r="AT1" s="135"/>
      <c r="AU1" s="135"/>
      <c r="AV1" s="135"/>
      <c r="AW1" s="133"/>
      <c r="AX1" s="133"/>
      <c r="AY1" s="133"/>
      <c r="AZ1" s="135"/>
      <c r="BA1" s="135"/>
      <c r="BB1" s="135"/>
      <c r="BC1" s="135"/>
      <c r="BD1" s="132"/>
      <c r="BE1" s="132"/>
      <c r="BF1" s="132"/>
      <c r="BL1" s="132"/>
      <c r="BM1" s="133"/>
      <c r="BN1" s="136"/>
      <c r="BO1" s="136"/>
      <c r="BP1" s="137"/>
      <c r="BR1" s="135"/>
      <c r="BS1" s="135"/>
      <c r="BT1" s="135"/>
      <c r="BU1" s="135"/>
      <c r="CS1" s="134"/>
      <c r="CT1" s="134"/>
      <c r="CU1" s="134"/>
      <c r="CV1" s="134"/>
      <c r="CW1" s="134"/>
      <c r="CX1" s="134"/>
      <c r="CY1" s="134"/>
      <c r="CZ1" s="134"/>
      <c r="DA1" s="134"/>
      <c r="DB1" s="134"/>
      <c r="DC1" s="134"/>
      <c r="DD1" s="134"/>
      <c r="DE1" s="134"/>
      <c r="DF1" s="134"/>
      <c r="DG1" s="134"/>
      <c r="DH1" s="134"/>
      <c r="DI1" s="134"/>
      <c r="DJ1" s="134"/>
      <c r="DK1" s="134"/>
      <c r="DL1" s="134"/>
      <c r="DM1" s="134"/>
      <c r="DN1" s="134"/>
    </row>
    <row r="2" spans="2:118" ht="107.1" customHeight="1" thickTop="1" thickBot="1" x14ac:dyDescent="0.2">
      <c r="B2" s="723"/>
      <c r="C2" s="724"/>
      <c r="D2" s="724"/>
      <c r="E2" s="724"/>
      <c r="F2" s="724"/>
      <c r="G2" s="724"/>
      <c r="H2" s="724"/>
      <c r="I2" s="677" t="s">
        <v>438</v>
      </c>
      <c r="J2" s="678"/>
      <c r="K2" s="678"/>
      <c r="L2" s="678"/>
      <c r="M2" s="678"/>
      <c r="N2" s="678"/>
      <c r="O2" s="678"/>
      <c r="P2" s="678"/>
      <c r="Q2" s="679"/>
      <c r="R2" s="163"/>
      <c r="S2" s="164"/>
      <c r="T2" s="165"/>
      <c r="U2" s="164"/>
      <c r="V2" s="164"/>
      <c r="W2" s="164"/>
      <c r="X2" s="165"/>
      <c r="Y2" s="166"/>
      <c r="Z2" s="166"/>
      <c r="AA2" s="716" t="s">
        <v>313</v>
      </c>
      <c r="AB2" s="717"/>
      <c r="AC2" s="717"/>
      <c r="AD2" s="718"/>
      <c r="AE2" s="716" t="s">
        <v>349</v>
      </c>
      <c r="AF2" s="717"/>
      <c r="AG2" s="717"/>
      <c r="AH2" s="717"/>
      <c r="AI2" s="718"/>
      <c r="AJ2" s="716" t="s">
        <v>338</v>
      </c>
      <c r="AK2" s="717"/>
      <c r="AL2" s="717"/>
      <c r="AM2" s="718"/>
      <c r="AN2" s="721" t="s">
        <v>439</v>
      </c>
      <c r="AO2" s="722"/>
      <c r="AP2" s="717"/>
      <c r="AQ2" s="722"/>
      <c r="AR2" s="717"/>
      <c r="AS2" s="717"/>
      <c r="AT2" s="717"/>
      <c r="AU2" s="717"/>
      <c r="AV2" s="722"/>
      <c r="AW2" s="717"/>
      <c r="AX2" s="717"/>
      <c r="AY2" s="718"/>
      <c r="AZ2" s="553" t="s">
        <v>339</v>
      </c>
      <c r="BA2" s="554"/>
      <c r="BB2" s="554"/>
      <c r="BC2" s="554"/>
      <c r="BD2" s="554"/>
      <c r="BE2" s="554"/>
      <c r="BF2" s="554"/>
      <c r="BG2" s="554"/>
      <c r="BH2" s="554"/>
      <c r="BI2" s="554"/>
      <c r="BJ2" s="554"/>
      <c r="BK2" s="554"/>
      <c r="BL2" s="554"/>
      <c r="BM2" s="554"/>
      <c r="BN2" s="554"/>
      <c r="BO2" s="554"/>
      <c r="BP2" s="554"/>
      <c r="BQ2" s="554"/>
      <c r="BR2" s="554"/>
      <c r="BS2" s="555"/>
      <c r="BT2" s="556" t="s">
        <v>300</v>
      </c>
      <c r="BU2" s="557"/>
      <c r="BV2" s="557"/>
      <c r="BW2" s="557"/>
      <c r="BX2" s="557"/>
      <c r="BY2" s="557"/>
      <c r="BZ2" s="557"/>
      <c r="CA2" s="557"/>
      <c r="CB2" s="558"/>
      <c r="CC2" s="706" t="s">
        <v>301</v>
      </c>
      <c r="CD2" s="706"/>
      <c r="CE2" s="706"/>
      <c r="CF2" s="706"/>
      <c r="CG2" s="579" t="s">
        <v>302</v>
      </c>
      <c r="CH2" s="580"/>
      <c r="CI2" s="580"/>
      <c r="CJ2" s="580"/>
      <c r="CK2" s="580"/>
      <c r="CL2" s="580"/>
      <c r="CM2" s="580"/>
      <c r="CN2" s="580"/>
      <c r="CO2" s="586" t="s">
        <v>417</v>
      </c>
      <c r="CP2" s="587"/>
      <c r="CQ2" s="588"/>
      <c r="CR2" s="423"/>
    </row>
    <row r="3" spans="2:118" s="132" customFormat="1" ht="36.6" customHeight="1" thickTop="1" thickBot="1" x14ac:dyDescent="0.2">
      <c r="B3" s="660" t="s">
        <v>111</v>
      </c>
      <c r="C3" s="567" t="s">
        <v>171</v>
      </c>
      <c r="D3" s="570" t="s">
        <v>414</v>
      </c>
      <c r="E3" s="573" t="s">
        <v>216</v>
      </c>
      <c r="F3" s="576" t="s">
        <v>119</v>
      </c>
      <c r="G3" s="573" t="s">
        <v>241</v>
      </c>
      <c r="H3" s="651" t="s">
        <v>122</v>
      </c>
      <c r="I3" s="654" t="s">
        <v>237</v>
      </c>
      <c r="J3" s="615" t="s">
        <v>120</v>
      </c>
      <c r="K3" s="615" t="s">
        <v>238</v>
      </c>
      <c r="L3" s="615" t="s">
        <v>239</v>
      </c>
      <c r="M3" s="660" t="s">
        <v>121</v>
      </c>
      <c r="N3" s="615" t="s">
        <v>240</v>
      </c>
      <c r="O3" s="661" t="s">
        <v>440</v>
      </c>
      <c r="P3" s="676" t="s">
        <v>357</v>
      </c>
      <c r="Q3" s="737" t="s">
        <v>441</v>
      </c>
      <c r="R3" s="714" t="s">
        <v>275</v>
      </c>
      <c r="S3" s="633" t="s">
        <v>356</v>
      </c>
      <c r="T3" s="634"/>
      <c r="U3" s="666" t="s">
        <v>319</v>
      </c>
      <c r="V3" s="612" t="s">
        <v>219</v>
      </c>
      <c r="W3" s="615" t="s">
        <v>242</v>
      </c>
      <c r="X3" s="615" t="s">
        <v>243</v>
      </c>
      <c r="Y3" s="550" t="s">
        <v>400</v>
      </c>
      <c r="Z3" s="550" t="s">
        <v>401</v>
      </c>
      <c r="AA3" s="550" t="s">
        <v>180</v>
      </c>
      <c r="AB3" s="550" t="s">
        <v>343</v>
      </c>
      <c r="AC3" s="550" t="s">
        <v>181</v>
      </c>
      <c r="AD3" s="550" t="s">
        <v>182</v>
      </c>
      <c r="AE3" s="719" t="s">
        <v>350</v>
      </c>
      <c r="AF3" s="719" t="s">
        <v>351</v>
      </c>
      <c r="AG3" s="690" t="s">
        <v>353</v>
      </c>
      <c r="AH3" s="690" t="s">
        <v>352</v>
      </c>
      <c r="AI3" s="690" t="s">
        <v>354</v>
      </c>
      <c r="AJ3" s="703" t="s">
        <v>217</v>
      </c>
      <c r="AK3" s="703" t="s">
        <v>215</v>
      </c>
      <c r="AL3" s="703" t="s">
        <v>214</v>
      </c>
      <c r="AM3" s="704" t="s">
        <v>244</v>
      </c>
      <c r="AN3" s="693" t="s">
        <v>186</v>
      </c>
      <c r="AO3" s="725" t="s">
        <v>187</v>
      </c>
      <c r="AP3" s="727" t="s">
        <v>245</v>
      </c>
      <c r="AQ3" s="729" t="s">
        <v>188</v>
      </c>
      <c r="AR3" s="731" t="s">
        <v>218</v>
      </c>
      <c r="AS3" s="686" t="s">
        <v>191</v>
      </c>
      <c r="AT3" s="701" t="s">
        <v>246</v>
      </c>
      <c r="AU3" s="698" t="s">
        <v>247</v>
      </c>
      <c r="AV3" s="687" t="s">
        <v>189</v>
      </c>
      <c r="AW3" s="734" t="s">
        <v>248</v>
      </c>
      <c r="AX3" s="736" t="s">
        <v>447</v>
      </c>
      <c r="AY3" s="685" t="s">
        <v>269</v>
      </c>
      <c r="AZ3" s="547" t="s">
        <v>314</v>
      </c>
      <c r="BA3" s="548"/>
      <c r="BB3" s="548"/>
      <c r="BC3" s="548"/>
      <c r="BD3" s="548"/>
      <c r="BE3" s="548"/>
      <c r="BF3" s="548"/>
      <c r="BG3" s="548"/>
      <c r="BH3" s="548"/>
      <c r="BI3" s="548"/>
      <c r="BJ3" s="548"/>
      <c r="BK3" s="548"/>
      <c r="BL3" s="548"/>
      <c r="BM3" s="548"/>
      <c r="BN3" s="548"/>
      <c r="BO3" s="548"/>
      <c r="BP3" s="548"/>
      <c r="BQ3" s="548"/>
      <c r="BR3" s="548"/>
      <c r="BS3" s="549"/>
      <c r="BT3" s="547" t="s">
        <v>196</v>
      </c>
      <c r="BU3" s="548"/>
      <c r="BV3" s="548"/>
      <c r="BW3" s="548"/>
      <c r="BX3" s="548"/>
      <c r="BY3" s="548"/>
      <c r="BZ3" s="548"/>
      <c r="CA3" s="548"/>
      <c r="CB3" s="549"/>
      <c r="CC3" s="707" t="s">
        <v>315</v>
      </c>
      <c r="CD3" s="708"/>
      <c r="CE3" s="708"/>
      <c r="CF3" s="709"/>
      <c r="CG3" s="681" t="s">
        <v>316</v>
      </c>
      <c r="CH3" s="682"/>
      <c r="CI3" s="682"/>
      <c r="CJ3" s="682"/>
      <c r="CK3" s="682"/>
      <c r="CL3" s="682"/>
      <c r="CM3" s="682"/>
      <c r="CN3" s="682"/>
      <c r="CO3" s="584"/>
      <c r="CP3" s="585"/>
      <c r="CQ3" s="589"/>
      <c r="CR3" s="424"/>
    </row>
    <row r="4" spans="2:118" s="132" customFormat="1" ht="36.6" customHeight="1" x14ac:dyDescent="0.15">
      <c r="B4" s="658"/>
      <c r="C4" s="568"/>
      <c r="D4" s="571"/>
      <c r="E4" s="574"/>
      <c r="F4" s="574"/>
      <c r="G4" s="574"/>
      <c r="H4" s="652"/>
      <c r="I4" s="655"/>
      <c r="J4" s="658"/>
      <c r="K4" s="658"/>
      <c r="L4" s="658"/>
      <c r="M4" s="658"/>
      <c r="N4" s="571"/>
      <c r="O4" s="571"/>
      <c r="P4" s="616"/>
      <c r="Q4" s="663"/>
      <c r="R4" s="636"/>
      <c r="S4" s="635"/>
      <c r="T4" s="636"/>
      <c r="U4" s="667"/>
      <c r="V4" s="613"/>
      <c r="W4" s="613"/>
      <c r="X4" s="616"/>
      <c r="Y4" s="631"/>
      <c r="Z4" s="631"/>
      <c r="AA4" s="631"/>
      <c r="AB4" s="631"/>
      <c r="AC4" s="631"/>
      <c r="AD4" s="631"/>
      <c r="AE4" s="720"/>
      <c r="AF4" s="720"/>
      <c r="AG4" s="691"/>
      <c r="AH4" s="616"/>
      <c r="AI4" s="616"/>
      <c r="AJ4" s="616"/>
      <c r="AK4" s="616"/>
      <c r="AL4" s="616"/>
      <c r="AM4" s="705"/>
      <c r="AN4" s="694"/>
      <c r="AO4" s="663"/>
      <c r="AP4" s="635"/>
      <c r="AQ4" s="730"/>
      <c r="AR4" s="732"/>
      <c r="AS4" s="686"/>
      <c r="AT4" s="702"/>
      <c r="AU4" s="699"/>
      <c r="AV4" s="688"/>
      <c r="AW4" s="636"/>
      <c r="AX4" s="686"/>
      <c r="AY4" s="686"/>
      <c r="AZ4" s="559" t="s">
        <v>112</v>
      </c>
      <c r="BA4" s="560"/>
      <c r="BB4" s="560"/>
      <c r="BC4" s="561"/>
      <c r="BD4" s="559" t="s">
        <v>113</v>
      </c>
      <c r="BE4" s="560"/>
      <c r="BF4" s="560"/>
      <c r="BG4" s="561"/>
      <c r="BH4" s="559" t="s">
        <v>114</v>
      </c>
      <c r="BI4" s="560"/>
      <c r="BJ4" s="560"/>
      <c r="BK4" s="561"/>
      <c r="BL4" s="559" t="s">
        <v>115</v>
      </c>
      <c r="BM4" s="560"/>
      <c r="BN4" s="560"/>
      <c r="BO4" s="561"/>
      <c r="BP4" s="559" t="s">
        <v>116</v>
      </c>
      <c r="BQ4" s="560"/>
      <c r="BR4" s="560"/>
      <c r="BS4" s="561"/>
      <c r="BT4" s="559" t="s">
        <v>112</v>
      </c>
      <c r="BU4" s="560"/>
      <c r="BV4" s="561"/>
      <c r="BW4" s="559" t="s">
        <v>113</v>
      </c>
      <c r="BX4" s="560"/>
      <c r="BY4" s="561"/>
      <c r="BZ4" s="559" t="s">
        <v>114</v>
      </c>
      <c r="CA4" s="560"/>
      <c r="CB4" s="561"/>
      <c r="CC4" s="559" t="s">
        <v>112</v>
      </c>
      <c r="CD4" s="560"/>
      <c r="CE4" s="560"/>
      <c r="CF4" s="561"/>
      <c r="CG4" s="559" t="s">
        <v>112</v>
      </c>
      <c r="CH4" s="560"/>
      <c r="CI4" s="560"/>
      <c r="CJ4" s="561"/>
      <c r="CK4" s="559" t="s">
        <v>113</v>
      </c>
      <c r="CL4" s="560"/>
      <c r="CM4" s="560"/>
      <c r="CN4" s="561"/>
      <c r="CO4" s="683" t="s">
        <v>419</v>
      </c>
      <c r="CP4" s="684" t="s">
        <v>420</v>
      </c>
      <c r="CQ4" s="561"/>
      <c r="CR4" s="431"/>
    </row>
    <row r="5" spans="2:118" s="132" customFormat="1" ht="51" customHeight="1" x14ac:dyDescent="0.15">
      <c r="B5" s="659"/>
      <c r="C5" s="569"/>
      <c r="D5" s="572"/>
      <c r="E5" s="575"/>
      <c r="F5" s="575"/>
      <c r="G5" s="575"/>
      <c r="H5" s="653"/>
      <c r="I5" s="656"/>
      <c r="J5" s="659"/>
      <c r="K5" s="659"/>
      <c r="L5" s="659"/>
      <c r="M5" s="659"/>
      <c r="N5" s="572"/>
      <c r="O5" s="572"/>
      <c r="P5" s="617"/>
      <c r="Q5" s="664"/>
      <c r="R5" s="638"/>
      <c r="S5" s="637"/>
      <c r="T5" s="638"/>
      <c r="U5" s="668"/>
      <c r="V5" s="614"/>
      <c r="W5" s="614"/>
      <c r="X5" s="617"/>
      <c r="Y5" s="632"/>
      <c r="Z5" s="632"/>
      <c r="AA5" s="632"/>
      <c r="AB5" s="632"/>
      <c r="AC5" s="632"/>
      <c r="AD5" s="632"/>
      <c r="AE5" s="692"/>
      <c r="AF5" s="692"/>
      <c r="AG5" s="692"/>
      <c r="AH5" s="692"/>
      <c r="AI5" s="692"/>
      <c r="AJ5" s="692"/>
      <c r="AK5" s="692"/>
      <c r="AL5" s="692"/>
      <c r="AM5" s="700"/>
      <c r="AN5" s="695"/>
      <c r="AO5" s="726"/>
      <c r="AP5" s="728"/>
      <c r="AQ5" s="689"/>
      <c r="AR5" s="733"/>
      <c r="AS5" s="632"/>
      <c r="AT5" s="692"/>
      <c r="AU5" s="700"/>
      <c r="AV5" s="689"/>
      <c r="AW5" s="735"/>
      <c r="AX5" s="632"/>
      <c r="AY5" s="632"/>
      <c r="AZ5" s="334" t="s">
        <v>194</v>
      </c>
      <c r="BA5" s="139" t="s">
        <v>249</v>
      </c>
      <c r="BB5" s="335" t="s">
        <v>392</v>
      </c>
      <c r="BC5" s="336" t="s">
        <v>393</v>
      </c>
      <c r="BD5" s="334" t="s">
        <v>194</v>
      </c>
      <c r="BE5" s="139" t="s">
        <v>249</v>
      </c>
      <c r="BF5" s="335" t="s">
        <v>392</v>
      </c>
      <c r="BG5" s="336" t="s">
        <v>393</v>
      </c>
      <c r="BH5" s="334" t="s">
        <v>194</v>
      </c>
      <c r="BI5" s="139" t="s">
        <v>249</v>
      </c>
      <c r="BJ5" s="335" t="s">
        <v>392</v>
      </c>
      <c r="BK5" s="336" t="s">
        <v>393</v>
      </c>
      <c r="BL5" s="334" t="s">
        <v>194</v>
      </c>
      <c r="BM5" s="139" t="s">
        <v>249</v>
      </c>
      <c r="BN5" s="335" t="s">
        <v>392</v>
      </c>
      <c r="BO5" s="336" t="s">
        <v>393</v>
      </c>
      <c r="BP5" s="334" t="s">
        <v>194</v>
      </c>
      <c r="BQ5" s="139" t="s">
        <v>249</v>
      </c>
      <c r="BR5" s="335" t="s">
        <v>392</v>
      </c>
      <c r="BS5" s="336" t="s">
        <v>393</v>
      </c>
      <c r="BT5" s="138" t="s">
        <v>194</v>
      </c>
      <c r="BU5" s="140" t="s">
        <v>193</v>
      </c>
      <c r="BV5" s="337" t="s">
        <v>394</v>
      </c>
      <c r="BW5" s="138" t="s">
        <v>194</v>
      </c>
      <c r="BX5" s="140" t="s">
        <v>193</v>
      </c>
      <c r="BY5" s="337" t="s">
        <v>394</v>
      </c>
      <c r="BZ5" s="138" t="s">
        <v>194</v>
      </c>
      <c r="CA5" s="140" t="s">
        <v>193</v>
      </c>
      <c r="CB5" s="337" t="s">
        <v>395</v>
      </c>
      <c r="CC5" s="138" t="s">
        <v>194</v>
      </c>
      <c r="CD5" s="140" t="s">
        <v>193</v>
      </c>
      <c r="CE5" s="335" t="s">
        <v>392</v>
      </c>
      <c r="CF5" s="336" t="s">
        <v>393</v>
      </c>
      <c r="CG5" s="138" t="s">
        <v>194</v>
      </c>
      <c r="CH5" s="140" t="s">
        <v>193</v>
      </c>
      <c r="CI5" s="335" t="s">
        <v>392</v>
      </c>
      <c r="CJ5" s="336" t="s">
        <v>393</v>
      </c>
      <c r="CK5" s="138" t="s">
        <v>194</v>
      </c>
      <c r="CL5" s="140" t="s">
        <v>193</v>
      </c>
      <c r="CM5" s="335" t="s">
        <v>392</v>
      </c>
      <c r="CN5" s="336" t="s">
        <v>393</v>
      </c>
      <c r="CO5" s="591"/>
      <c r="CP5" s="521" t="s">
        <v>496</v>
      </c>
      <c r="CQ5" s="429" t="s">
        <v>421</v>
      </c>
      <c r="CR5" s="432"/>
    </row>
    <row r="6" spans="2:118" s="132" customFormat="1" ht="27" x14ac:dyDescent="0.15">
      <c r="B6" s="141" t="s">
        <v>123</v>
      </c>
      <c r="C6" s="142">
        <f>COLUMN(C5)-COLUMN($B5)+1</f>
        <v>2</v>
      </c>
      <c r="D6" s="142">
        <f>COLUMN(D5)-COLUMN($B5)+1</f>
        <v>3</v>
      </c>
      <c r="E6" s="142">
        <f>COLUMN(E5)-COLUMN($B5)+1</f>
        <v>4</v>
      </c>
      <c r="F6" s="142">
        <f t="shared" ref="F6:AY6" si="0">COLUMN(F5)-COLUMN($B5)+1</f>
        <v>5</v>
      </c>
      <c r="G6" s="142">
        <f t="shared" ref="G6" si="1">COLUMN(G5)-COLUMN($B5)+1</f>
        <v>6</v>
      </c>
      <c r="H6" s="143">
        <f t="shared" si="0"/>
        <v>7</v>
      </c>
      <c r="I6" s="167">
        <f t="shared" si="0"/>
        <v>8</v>
      </c>
      <c r="J6" s="142">
        <f t="shared" si="0"/>
        <v>9</v>
      </c>
      <c r="K6" s="142">
        <f t="shared" si="0"/>
        <v>10</v>
      </c>
      <c r="L6" s="142">
        <f t="shared" si="0"/>
        <v>11</v>
      </c>
      <c r="M6" s="142">
        <f t="shared" si="0"/>
        <v>12</v>
      </c>
      <c r="N6" s="142">
        <f t="shared" si="0"/>
        <v>13</v>
      </c>
      <c r="O6" s="142">
        <f t="shared" si="0"/>
        <v>14</v>
      </c>
      <c r="P6" s="142">
        <f t="shared" si="0"/>
        <v>15</v>
      </c>
      <c r="Q6" s="168">
        <f t="shared" si="0"/>
        <v>16</v>
      </c>
      <c r="R6" s="169">
        <f t="shared" si="0"/>
        <v>17</v>
      </c>
      <c r="S6" s="142">
        <f>COLUMN(S5)-COLUMN($B5)+1</f>
        <v>18</v>
      </c>
      <c r="T6" s="142">
        <f>COLUMN(T5)-COLUMN($B5)+1</f>
        <v>19</v>
      </c>
      <c r="U6" s="142">
        <f t="shared" si="0"/>
        <v>20</v>
      </c>
      <c r="V6" s="142">
        <f t="shared" ref="V6" si="2">COLUMN(V5)-COLUMN($B5)+1</f>
        <v>21</v>
      </c>
      <c r="W6" s="142">
        <f t="shared" si="0"/>
        <v>22</v>
      </c>
      <c r="X6" s="142">
        <f>COLUMN(X5)-COLUMN($B5)+1</f>
        <v>23</v>
      </c>
      <c r="Y6" s="142">
        <f t="shared" ref="Y6:Z6" si="3">COLUMN(Y5)-COLUMN($B5)+1</f>
        <v>24</v>
      </c>
      <c r="Z6" s="142">
        <f t="shared" si="3"/>
        <v>25</v>
      </c>
      <c r="AA6" s="142">
        <f t="shared" ref="AA6" si="4">COLUMN(AA5)-COLUMN($B5)+1</f>
        <v>26</v>
      </c>
      <c r="AB6" s="142">
        <f t="shared" ref="AB6:AC6" si="5">COLUMN(AB5)-COLUMN($B5)+1</f>
        <v>27</v>
      </c>
      <c r="AC6" s="142">
        <f t="shared" si="5"/>
        <v>28</v>
      </c>
      <c r="AD6" s="142">
        <f t="shared" ref="AD6" si="6">COLUMN(AD5)-COLUMN($B5)+1</f>
        <v>29</v>
      </c>
      <c r="AE6" s="142">
        <f t="shared" ref="AE6:AJ6" si="7">COLUMN(AE5)-COLUMN($B5)+1</f>
        <v>30</v>
      </c>
      <c r="AF6" s="142">
        <f t="shared" si="7"/>
        <v>31</v>
      </c>
      <c r="AG6" s="142">
        <f t="shared" si="7"/>
        <v>32</v>
      </c>
      <c r="AH6" s="142">
        <f t="shared" si="7"/>
        <v>33</v>
      </c>
      <c r="AI6" s="142">
        <f t="shared" si="7"/>
        <v>34</v>
      </c>
      <c r="AJ6" s="142">
        <f t="shared" si="7"/>
        <v>35</v>
      </c>
      <c r="AK6" s="142">
        <f t="shared" ref="AK6:AM6" si="8">COLUMN(AK5)-COLUMN($B5)+1</f>
        <v>36</v>
      </c>
      <c r="AL6" s="142">
        <f t="shared" si="8"/>
        <v>37</v>
      </c>
      <c r="AM6" s="143">
        <f t="shared" si="8"/>
        <v>38</v>
      </c>
      <c r="AN6" s="167">
        <f t="shared" si="0"/>
        <v>39</v>
      </c>
      <c r="AO6" s="168">
        <f t="shared" si="0"/>
        <v>40</v>
      </c>
      <c r="AP6" s="210">
        <f>COLUMN(AP5)-COLUMN($B5)+1</f>
        <v>41</v>
      </c>
      <c r="AQ6" s="255">
        <f>COLUMN(AQ5)-COLUMN($B5)+1</f>
        <v>42</v>
      </c>
      <c r="AR6" s="169">
        <f>COLUMN(AR5)-COLUMN($B5)+1</f>
        <v>43</v>
      </c>
      <c r="AS6" s="142">
        <f t="shared" si="0"/>
        <v>44</v>
      </c>
      <c r="AT6" s="142">
        <f t="shared" si="0"/>
        <v>45</v>
      </c>
      <c r="AU6" s="143">
        <f t="shared" si="0"/>
        <v>46</v>
      </c>
      <c r="AV6" s="255">
        <f>COLUMN(AV5)-COLUMN($B5)+1</f>
        <v>47</v>
      </c>
      <c r="AW6" s="169">
        <f>COLUMN(AW5)-COLUMN($B5)+1</f>
        <v>48</v>
      </c>
      <c r="AX6" s="142">
        <f t="shared" si="0"/>
        <v>49</v>
      </c>
      <c r="AY6" s="142">
        <f t="shared" si="0"/>
        <v>50</v>
      </c>
      <c r="AZ6" s="144">
        <f t="shared" ref="AZ6" si="9">COLUMN(AZ5)-COLUMN($B5)+1</f>
        <v>51</v>
      </c>
      <c r="BA6" s="142">
        <f t="shared" ref="BA6" si="10">COLUMN(BA5)-COLUMN($B5)+1</f>
        <v>52</v>
      </c>
      <c r="BB6" s="142">
        <f t="shared" ref="BB6" si="11">COLUMN(BB5)-COLUMN($B5)+1</f>
        <v>53</v>
      </c>
      <c r="BC6" s="145">
        <f t="shared" ref="BC6" si="12">COLUMN(BC5)-COLUMN($B5)+1</f>
        <v>54</v>
      </c>
      <c r="BD6" s="144">
        <f t="shared" ref="BD6" si="13">COLUMN(BD5)-COLUMN($B5)+1</f>
        <v>55</v>
      </c>
      <c r="BE6" s="142">
        <f t="shared" ref="BE6" si="14">COLUMN(BE5)-COLUMN($B5)+1</f>
        <v>56</v>
      </c>
      <c r="BF6" s="142">
        <f t="shared" ref="BF6" si="15">COLUMN(BF5)-COLUMN($B5)+1</f>
        <v>57</v>
      </c>
      <c r="BG6" s="145">
        <f t="shared" ref="BG6" si="16">COLUMN(BG5)-COLUMN($B5)+1</f>
        <v>58</v>
      </c>
      <c r="BH6" s="144">
        <f t="shared" ref="BH6" si="17">COLUMN(BH5)-COLUMN($B5)+1</f>
        <v>59</v>
      </c>
      <c r="BI6" s="142">
        <f t="shared" ref="BI6" si="18">COLUMN(BI5)-COLUMN($B5)+1</f>
        <v>60</v>
      </c>
      <c r="BJ6" s="142">
        <f t="shared" ref="BJ6" si="19">COLUMN(BJ5)-COLUMN($B5)+1</f>
        <v>61</v>
      </c>
      <c r="BK6" s="145">
        <f t="shared" ref="BK6" si="20">COLUMN(BK5)-COLUMN($B5)+1</f>
        <v>62</v>
      </c>
      <c r="BL6" s="144">
        <f t="shared" ref="BL6" si="21">COLUMN(BL5)-COLUMN($B5)+1</f>
        <v>63</v>
      </c>
      <c r="BM6" s="142">
        <f t="shared" ref="BM6" si="22">COLUMN(BM5)-COLUMN($B5)+1</f>
        <v>64</v>
      </c>
      <c r="BN6" s="142">
        <f t="shared" ref="BN6" si="23">COLUMN(BN5)-COLUMN($B5)+1</f>
        <v>65</v>
      </c>
      <c r="BO6" s="145">
        <f t="shared" ref="BO6" si="24">COLUMN(BO5)-COLUMN($B5)+1</f>
        <v>66</v>
      </c>
      <c r="BP6" s="144">
        <f t="shared" ref="BP6" si="25">COLUMN(BP5)-COLUMN($B5)+1</f>
        <v>67</v>
      </c>
      <c r="BQ6" s="142">
        <f t="shared" ref="BQ6" si="26">COLUMN(BQ5)-COLUMN($B5)+1</f>
        <v>68</v>
      </c>
      <c r="BR6" s="142">
        <f t="shared" ref="BR6" si="27">COLUMN(BR5)-COLUMN($B5)+1</f>
        <v>69</v>
      </c>
      <c r="BS6" s="145">
        <f t="shared" ref="BS6" si="28">COLUMN(BS5)-COLUMN($B5)+1</f>
        <v>70</v>
      </c>
      <c r="BT6" s="144">
        <f t="shared" ref="BT6" si="29">COLUMN(BT5)-COLUMN($B5)+1</f>
        <v>71</v>
      </c>
      <c r="BU6" s="142">
        <f t="shared" ref="BU6" si="30">COLUMN(BU5)-COLUMN($B5)+1</f>
        <v>72</v>
      </c>
      <c r="BV6" s="145">
        <f t="shared" ref="BV6" si="31">COLUMN(BV5)-COLUMN($B5)+1</f>
        <v>73</v>
      </c>
      <c r="BW6" s="144">
        <f t="shared" ref="BW6" si="32">COLUMN(BW5)-COLUMN($B5)+1</f>
        <v>74</v>
      </c>
      <c r="BX6" s="142">
        <f t="shared" ref="BX6" si="33">COLUMN(BX5)-COLUMN($B5)+1</f>
        <v>75</v>
      </c>
      <c r="BY6" s="145">
        <f t="shared" ref="BY6" si="34">COLUMN(BY5)-COLUMN($B5)+1</f>
        <v>76</v>
      </c>
      <c r="BZ6" s="144">
        <f t="shared" ref="BZ6" si="35">COLUMN(BZ5)-COLUMN($B5)+1</f>
        <v>77</v>
      </c>
      <c r="CA6" s="142">
        <f t="shared" ref="CA6" si="36">COLUMN(CA5)-COLUMN($B5)+1</f>
        <v>78</v>
      </c>
      <c r="CB6" s="145">
        <f t="shared" ref="CB6" si="37">COLUMN(CB5)-COLUMN($B5)+1</f>
        <v>79</v>
      </c>
      <c r="CC6" s="144">
        <f t="shared" ref="CC6" si="38">COLUMN(CC5)-COLUMN($B5)+1</f>
        <v>80</v>
      </c>
      <c r="CD6" s="142">
        <f t="shared" ref="CD6" si="39">COLUMN(CD5)-COLUMN($B5)+1</f>
        <v>81</v>
      </c>
      <c r="CE6" s="142">
        <f t="shared" ref="CE6" si="40">COLUMN(CE5)-COLUMN($B5)+1</f>
        <v>82</v>
      </c>
      <c r="CF6" s="145">
        <f t="shared" ref="CF6" si="41">COLUMN(CF5)-COLUMN($B5)+1</f>
        <v>83</v>
      </c>
      <c r="CG6" s="144">
        <f t="shared" ref="CG6" si="42">COLUMN(CG5)-COLUMN($B5)+1</f>
        <v>84</v>
      </c>
      <c r="CH6" s="142">
        <f t="shared" ref="CH6" si="43">COLUMN(CH5)-COLUMN($B5)+1</f>
        <v>85</v>
      </c>
      <c r="CI6" s="142">
        <f t="shared" ref="CI6" si="44">COLUMN(CI5)-COLUMN($B5)+1</f>
        <v>86</v>
      </c>
      <c r="CJ6" s="145">
        <f t="shared" ref="CJ6" si="45">COLUMN(CJ5)-COLUMN($B5)+1</f>
        <v>87</v>
      </c>
      <c r="CK6" s="144">
        <f t="shared" ref="CK6" si="46">COLUMN(CK5)-COLUMN($B5)+1</f>
        <v>88</v>
      </c>
      <c r="CL6" s="142">
        <f t="shared" ref="CL6" si="47">COLUMN(CL5)-COLUMN($B5)+1</f>
        <v>89</v>
      </c>
      <c r="CM6" s="142">
        <f t="shared" ref="CM6" si="48">COLUMN(CM5)-COLUMN($B5)+1</f>
        <v>90</v>
      </c>
      <c r="CN6" s="145">
        <f t="shared" ref="CN6:CQ6" si="49">COLUMN(CN5)-COLUMN($B5)+1</f>
        <v>91</v>
      </c>
      <c r="CO6" s="144">
        <f t="shared" si="49"/>
        <v>92</v>
      </c>
      <c r="CP6" s="142">
        <f t="shared" si="49"/>
        <v>93</v>
      </c>
      <c r="CQ6" s="145">
        <f t="shared" si="49"/>
        <v>94</v>
      </c>
      <c r="CR6" s="427"/>
    </row>
    <row r="7" spans="2:118" ht="173.1" customHeight="1" thickBot="1" x14ac:dyDescent="0.2">
      <c r="B7" s="170" t="s">
        <v>118</v>
      </c>
      <c r="C7" s="171">
        <f>'1_共通入力シート【記載必須】'!$B$7</f>
        <v>402141</v>
      </c>
      <c r="D7" s="172" t="str">
        <f>'1_共通入力シート【記載必須】'!$C$7</f>
        <v>市町村</v>
      </c>
      <c r="E7" s="173" t="str">
        <f>'1_共通入力シート【記載必須】'!$D$7</f>
        <v>福岡県</v>
      </c>
      <c r="F7" s="126" t="str">
        <f>'1_共通入力シート【記載必須】'!$E$7</f>
        <v>豊前市</v>
      </c>
      <c r="G7" s="125" t="str">
        <f>'1_共通入力シート【記載必須】'!$F$7</f>
        <v>福岡県豊前市</v>
      </c>
      <c r="H7" s="527" t="s">
        <v>502</v>
      </c>
      <c r="I7" s="259" t="s">
        <v>525</v>
      </c>
      <c r="J7" s="260" t="s">
        <v>287</v>
      </c>
      <c r="K7" s="261" t="s">
        <v>526</v>
      </c>
      <c r="L7" s="261" t="s">
        <v>435</v>
      </c>
      <c r="M7" s="262" t="s">
        <v>508</v>
      </c>
      <c r="N7" s="263">
        <f>IF(リンク先!$G$2=CT7,リンク先!$F$2,IF(リンク先!$G$3=CT7,リンク先!$F$3,IF(リンク先!$G$4=CT7,リンク先!$F$4,IF(リンク先!$G$5=CT7,リンク先!$F$5,IF(リンク先!$G$6=CT7,リンク先!$F$6,IF(リンク先!$G$7=CT7,リンク先!$F$7,IF(リンク先!$G$8=CT7,リンク先!$F$8)))))))</f>
        <v>0.66666666666666663</v>
      </c>
      <c r="O7" s="264">
        <v>1800000</v>
      </c>
      <c r="P7" s="264">
        <v>0</v>
      </c>
      <c r="Q7" s="265">
        <v>1800000</v>
      </c>
      <c r="R7" s="338">
        <f>O7-P7</f>
        <v>1800000</v>
      </c>
      <c r="S7" s="533" t="s">
        <v>506</v>
      </c>
      <c r="T7" s="533" t="s">
        <v>510</v>
      </c>
      <c r="U7" s="534" t="s">
        <v>507</v>
      </c>
      <c r="V7" s="198">
        <v>2012</v>
      </c>
      <c r="W7" s="175">
        <f>DATEVALUE(V7&amp;"年12月31日")</f>
        <v>41274</v>
      </c>
      <c r="X7" s="176">
        <f>2025-V7</f>
        <v>13</v>
      </c>
      <c r="Y7" s="350" t="str">
        <f>'1_共通入力シート【記載必須】'!$G$7</f>
        <v>　本市では、20歳代から30歳代前半の出生率が高く、合計特殊出生率は1.51（H30-R4）と全国、福岡県の平均を上回って推移しているものの、人口を将来にわたって維持するために必要な数値には届いていない。
　出会いの場を創出するべく、福岡県出会い応援事業を活用したり、若年層の新婚世帯の経済的不安を取り除くべく、賃貸家賃補助や定住につなげるため、住宅のリフォーム費用の助成制度を設けているところであり、この取組は継続していく。</v>
      </c>
      <c r="Z7" s="529" t="s">
        <v>509</v>
      </c>
      <c r="AA7" s="197"/>
      <c r="AB7" s="534" t="s">
        <v>511</v>
      </c>
      <c r="AC7" s="534" t="s">
        <v>511</v>
      </c>
      <c r="AD7" s="197"/>
      <c r="AE7" s="330"/>
      <c r="AF7" s="330"/>
      <c r="AG7" s="330"/>
      <c r="AH7" s="330"/>
      <c r="AI7" s="348"/>
      <c r="AJ7" s="339"/>
      <c r="AK7" s="340">
        <v>1</v>
      </c>
      <c r="AL7" s="341">
        <v>3</v>
      </c>
      <c r="AM7" s="342">
        <f>SUM(AK7:AL7)</f>
        <v>4</v>
      </c>
      <c r="AN7" s="257">
        <v>2</v>
      </c>
      <c r="AO7" s="258">
        <v>3</v>
      </c>
      <c r="AP7" s="343">
        <f>SUM(AN7:AO7)</f>
        <v>5</v>
      </c>
      <c r="AQ7" s="256">
        <v>3</v>
      </c>
      <c r="AR7" s="538" t="s">
        <v>512</v>
      </c>
      <c r="AS7" s="330" t="s">
        <v>513</v>
      </c>
      <c r="AT7" s="177">
        <f>600000*AN7</f>
        <v>1200000</v>
      </c>
      <c r="AU7" s="344">
        <f>300000*AO7</f>
        <v>900000</v>
      </c>
      <c r="AV7" s="256">
        <v>260000</v>
      </c>
      <c r="AW7" s="215">
        <f>SUM(AT7:AV7)</f>
        <v>2360000</v>
      </c>
      <c r="AX7" s="540" t="s">
        <v>516</v>
      </c>
      <c r="AY7" s="540" t="s">
        <v>515</v>
      </c>
      <c r="AZ7" s="178" t="str">
        <f>IF('1_共通入力シート【記載必須】'!H$7="","",'1_共通入力シート【記載必須】'!H$7)</f>
        <v>空き家バンク活用率</v>
      </c>
      <c r="BA7" s="129" t="str">
        <f>IF('1_共通入力シート【記載必須】'!I$7="","",'1_共通入力シート【記載必須】'!I$7)</f>
        <v>％</v>
      </c>
      <c r="BB7" s="129" t="str">
        <f>IF('1_共通入力シート【記載必須】'!J$7="","",'1_共通入力シート【記載必須】'!J$7)</f>
        <v>40.0％（令和9年度）</v>
      </c>
      <c r="BC7" s="179" t="str">
        <f>IF('1_共通入力シート【記載必須】'!K$7="","",'1_共通入力シート【記載必須】'!K$7)</f>
        <v>31.0％（令和3年度）</v>
      </c>
      <c r="BD7" s="178" t="str">
        <f>IF('1_共通入力シート【記載必須】'!L$7="","",'1_共通入力シート【記載必須】'!L$7)</f>
        <v/>
      </c>
      <c r="BE7" s="129" t="str">
        <f>IF('1_共通入力シート【記載必須】'!M$7="","",'1_共通入力シート【記載必須】'!M$7)</f>
        <v/>
      </c>
      <c r="BF7" s="129" t="str">
        <f>IF('1_共通入力シート【記載必須】'!N$7="","",'1_共通入力シート【記載必須】'!N$7)</f>
        <v/>
      </c>
      <c r="BG7" s="179" t="str">
        <f>IF('1_共通入力シート【記載必須】'!O$7="","",'1_共通入力シート【記載必須】'!O$7)</f>
        <v/>
      </c>
      <c r="BH7" s="178" t="str">
        <f>IF('1_共通入力シート【記載必須】'!P$7="","",'1_共通入力シート【記載必須】'!P$7)</f>
        <v/>
      </c>
      <c r="BI7" s="129" t="str">
        <f>IF('1_共通入力シート【記載必須】'!Q$7="","",'1_共通入力シート【記載必須】'!Q$7)</f>
        <v/>
      </c>
      <c r="BJ7" s="129" t="str">
        <f>IF('1_共通入力シート【記載必須】'!R$7="","",'1_共通入力シート【記載必須】'!R$7)</f>
        <v/>
      </c>
      <c r="BK7" s="179" t="str">
        <f>IF('1_共通入力シート【記載必須】'!S$7="","",'1_共通入力シート【記載必須】'!S$7)</f>
        <v/>
      </c>
      <c r="BL7" s="178" t="str">
        <f>IF('1_共通入力シート【記載必須】'!T$7="","",'1_共通入力シート【記載必須】'!T$7)</f>
        <v/>
      </c>
      <c r="BM7" s="129" t="str">
        <f>IF('1_共通入力シート【記載必須】'!U$7="","",'1_共通入力シート【記載必須】'!U$7)</f>
        <v/>
      </c>
      <c r="BN7" s="129" t="str">
        <f>IF('1_共通入力シート【記載必須】'!V$7="","",'1_共通入力シート【記載必須】'!V$7)</f>
        <v/>
      </c>
      <c r="BO7" s="179" t="str">
        <f>IF('1_共通入力シート【記載必須】'!W$7="","",'1_共通入力シート【記載必須】'!W$7)</f>
        <v/>
      </c>
      <c r="BP7" s="178" t="str">
        <f>IF('1_共通入力シート【記載必須】'!X$7="","",'1_共通入力シート【記載必須】'!X$7)</f>
        <v/>
      </c>
      <c r="BQ7" s="129" t="str">
        <f>IF('1_共通入力シート【記載必須】'!Y$7="","",'1_共通入力シート【記載必須】'!Y$7)</f>
        <v/>
      </c>
      <c r="BR7" s="129" t="str">
        <f>IF('1_共通入力シート【記載必須】'!Z$7="","",'1_共通入力シート【記載必須】'!Z$7)</f>
        <v/>
      </c>
      <c r="BS7" s="179" t="str">
        <f>IF('1_共通入力シート【記載必須】'!AA$7="","",'1_共通入力シート【記載必須】'!AA$7)</f>
        <v/>
      </c>
      <c r="BT7" s="127" t="str">
        <f>IF('1_共通入力シート【記載必須】'!AB$7="","",'1_共通入力シート【記載必須】'!AB$7)</f>
        <v>合計特殊出生率</v>
      </c>
      <c r="BU7" s="180" t="str">
        <f>IF('1_共通入力シート【記載必須】'!AC$7="","",'1_共通入力シート【記載必須】'!AC$7)</f>
        <v/>
      </c>
      <c r="BV7" s="179" t="str">
        <f>IF('1_共通入力シート【記載必須】'!AD$7="","",'1_共通入力シート【記載必須】'!AD$7)</f>
        <v>1.51(H30～R4年)</v>
      </c>
      <c r="BW7" s="127" t="str">
        <f>IF('1_共通入力シート【記載必須】'!AE$7="","",'1_共通入力シート【記載必須】'!AE$7)</f>
        <v>婚姻件数</v>
      </c>
      <c r="BX7" s="129" t="str">
        <f>IF('1_共通入力シート【記載必須】'!AF$7="","",'1_共通入力シート【記載必須】'!AF$7)</f>
        <v>件</v>
      </c>
      <c r="BY7" s="179" t="str">
        <f>IF('1_共通入力シート【記載必須】'!AG$7="","",'1_共通入力シート【記載必須】'!AG$7)</f>
        <v>41
（R5.1～R5.12）</v>
      </c>
      <c r="BZ7" s="127" t="str">
        <f>IF('1_共通入力シート【記載必須】'!AH$7="","",'1_共通入力シート【記載必須】'!AH$7)</f>
        <v>婚姻率</v>
      </c>
      <c r="CA7" s="180" t="str">
        <f>IF('1_共通入力シート【記載必須】'!AI$7="","",'1_共通入力シート【記載必須】'!AI$7)</f>
        <v/>
      </c>
      <c r="CB7" s="179" t="str">
        <f>IF('1_共通入力シート【記載必須】'!AJ$7="","",'1_共通入力シート【記載必須】'!AJ$7)</f>
        <v>1.7（令和5年）</v>
      </c>
      <c r="CC7" s="178" t="s">
        <v>70</v>
      </c>
      <c r="CD7" s="129" t="s">
        <v>197</v>
      </c>
      <c r="CE7" s="531" t="s">
        <v>517</v>
      </c>
      <c r="CF7" s="539" t="s">
        <v>514</v>
      </c>
      <c r="CG7" s="181" t="s">
        <v>73</v>
      </c>
      <c r="CH7" s="129" t="s">
        <v>197</v>
      </c>
      <c r="CI7" s="531" t="s">
        <v>518</v>
      </c>
      <c r="CJ7" s="539" t="s">
        <v>514</v>
      </c>
      <c r="CK7" s="178" t="s">
        <v>74</v>
      </c>
      <c r="CL7" s="129" t="s">
        <v>197</v>
      </c>
      <c r="CM7" s="531" t="s">
        <v>519</v>
      </c>
      <c r="CN7" s="539" t="s">
        <v>514</v>
      </c>
      <c r="CO7" s="520">
        <v>45747</v>
      </c>
      <c r="CP7" s="519"/>
      <c r="CQ7" s="522"/>
      <c r="CR7" s="433"/>
      <c r="CT7" s="135" t="str">
        <f>J7&amp;K7</f>
        <v>結婚新生活支援事業都道府県主導型市町村連携コース</v>
      </c>
    </row>
    <row r="8" spans="2:118" ht="172.35" customHeight="1" thickTop="1" x14ac:dyDescent="0.15">
      <c r="B8" s="405" t="s">
        <v>329</v>
      </c>
      <c r="C8" s="182"/>
      <c r="D8" s="148"/>
      <c r="E8" s="375"/>
      <c r="F8" s="375"/>
      <c r="G8" s="376"/>
      <c r="H8" s="377" t="s">
        <v>331</v>
      </c>
      <c r="I8" s="484" t="s">
        <v>442</v>
      </c>
      <c r="J8" s="184"/>
      <c r="K8" s="183"/>
      <c r="L8" s="185"/>
      <c r="M8" s="249" t="s">
        <v>333</v>
      </c>
      <c r="N8" s="183"/>
      <c r="O8" s="715"/>
      <c r="P8" s="715"/>
      <c r="Q8" s="249" t="s">
        <v>342</v>
      </c>
      <c r="R8" s="195"/>
      <c r="S8" s="508" t="s">
        <v>483</v>
      </c>
      <c r="T8" s="509"/>
      <c r="U8" s="372"/>
      <c r="V8" s="373"/>
      <c r="W8" s="374"/>
      <c r="X8" s="373"/>
      <c r="Y8" s="371" t="str">
        <f>'1_共通入力シート【記載必須】'!$G$8</f>
        <v>（記載例）
　過年度に引き続き、婚姻件数や婚姻率の低下に歯止めをかけるべく、出会いの場の創出を重点的に行うほか、主に若い世代に対してライフプランセミナーを重点的に行う。その際、EBPMを意識した事業を推進するため、実施後に事業対象者に丁寧にアンケート調査等を行い、次年度以降により効果的な取組を行えるように留意する。
　また、結婚新生活支援事業を実施し、経済的不安から結婚に踏み切れない層に対して補助を行う。
（留意点）
・地域の実情及び課題を踏まえ、自治体が展開する少子化対策の全体像を記載</v>
      </c>
      <c r="Z8" s="247" t="s">
        <v>411</v>
      </c>
      <c r="AA8" s="149"/>
      <c r="AB8" s="535" t="s">
        <v>511</v>
      </c>
      <c r="AC8" s="535" t="s">
        <v>511</v>
      </c>
      <c r="AD8" s="149"/>
      <c r="AE8" s="253" t="s">
        <v>346</v>
      </c>
      <c r="AF8" s="253" t="s">
        <v>446</v>
      </c>
      <c r="AG8" s="253" t="s">
        <v>347</v>
      </c>
      <c r="AH8" s="253" t="s">
        <v>348</v>
      </c>
      <c r="AI8" s="407" t="s">
        <v>412</v>
      </c>
      <c r="AJ8" s="536" t="s">
        <v>512</v>
      </c>
      <c r="AK8" s="408"/>
      <c r="AL8" s="131"/>
      <c r="AM8" s="187"/>
      <c r="AN8" s="131"/>
      <c r="AO8" s="409"/>
      <c r="AP8" s="187"/>
      <c r="AQ8" s="410"/>
      <c r="AR8" s="349" t="s">
        <v>413</v>
      </c>
      <c r="AS8" s="712" t="s">
        <v>330</v>
      </c>
      <c r="AT8" s="696"/>
      <c r="AU8" s="697"/>
      <c r="AV8" s="411" t="s">
        <v>355</v>
      </c>
      <c r="AW8" s="490">
        <f>Q7</f>
        <v>1800000</v>
      </c>
      <c r="AX8" s="329" t="s">
        <v>443</v>
      </c>
      <c r="AY8" s="329" t="s">
        <v>396</v>
      </c>
      <c r="AZ8" s="363" t="str">
        <f>'1_共通入力シート【記載必須】'!$H$8</f>
        <v>（記載例）
公的結婚支援による成婚者数</v>
      </c>
      <c r="BA8" s="364" t="str">
        <f>'1_共通入力シート【記載必須】'!$I$8</f>
        <v>件</v>
      </c>
      <c r="BB8" s="365" t="str">
        <f>'1_共通入力シート【記載必須】'!$J$8</f>
        <v>300（R10年度）</v>
      </c>
      <c r="BC8" s="365" t="str">
        <f>'1_共通入力シート【記載必須】'!$K$8</f>
        <v>100（R5年度）
or
数値がない場合は「---」</v>
      </c>
      <c r="BD8" s="388"/>
      <c r="BE8" s="389"/>
      <c r="BF8" s="390"/>
      <c r="BG8" s="390"/>
      <c r="BH8" s="391"/>
      <c r="BI8" s="389"/>
      <c r="BJ8" s="390"/>
      <c r="BK8" s="390"/>
      <c r="BL8" s="391"/>
      <c r="BM8" s="389"/>
      <c r="BN8" s="390"/>
      <c r="BO8" s="390"/>
      <c r="BP8" s="391"/>
      <c r="BQ8" s="389"/>
      <c r="BR8" s="390"/>
      <c r="BS8" s="390"/>
      <c r="BT8" s="146"/>
      <c r="BU8" s="146"/>
      <c r="BV8" s="367" t="str">
        <f>'1_共通入力シート【記載必須】'!$AD$8</f>
        <v>1.5（R5年）
or
数値がない場合は「---」</v>
      </c>
      <c r="BW8" s="146"/>
      <c r="BX8" s="146"/>
      <c r="BY8" s="393"/>
      <c r="BZ8" s="392"/>
      <c r="CA8" s="392"/>
      <c r="CB8" s="393"/>
      <c r="CC8" s="146"/>
      <c r="CD8" s="146"/>
      <c r="CE8" s="361" t="s">
        <v>221</v>
      </c>
      <c r="CF8" s="514" t="s">
        <v>491</v>
      </c>
      <c r="CG8" s="146"/>
      <c r="CH8" s="146"/>
      <c r="CI8" s="361" t="s">
        <v>222</v>
      </c>
      <c r="CJ8" s="514" t="s">
        <v>491</v>
      </c>
      <c r="CK8" s="146"/>
      <c r="CL8" s="146"/>
      <c r="CM8" s="394"/>
      <c r="CN8" s="394"/>
      <c r="CO8" s="508" t="s">
        <v>494</v>
      </c>
      <c r="CP8" s="508" t="s">
        <v>497</v>
      </c>
      <c r="CQ8" s="434"/>
      <c r="CR8" s="430"/>
    </row>
    <row r="9" spans="2:118" ht="236.25" customHeight="1" x14ac:dyDescent="0.15">
      <c r="B9" s="147"/>
      <c r="C9" s="147"/>
      <c r="D9" s="147"/>
      <c r="E9" s="148"/>
      <c r="F9" s="148"/>
      <c r="G9" s="148"/>
      <c r="H9" s="148"/>
      <c r="I9" s="183"/>
      <c r="J9" s="183"/>
      <c r="K9" s="183"/>
      <c r="L9" s="183"/>
      <c r="M9" s="250"/>
      <c r="N9" s="183"/>
      <c r="O9" s="183"/>
      <c r="P9" s="183"/>
      <c r="Q9" s="250"/>
      <c r="R9" s="183"/>
      <c r="S9" s="183"/>
      <c r="T9" s="186"/>
      <c r="U9" s="183"/>
      <c r="V9" s="183"/>
      <c r="W9" s="183"/>
      <c r="X9" s="186"/>
      <c r="Y9" s="149"/>
      <c r="Z9" s="149"/>
      <c r="AA9" s="149"/>
      <c r="AB9" s="149"/>
      <c r="AC9" s="535" t="s">
        <v>511</v>
      </c>
      <c r="AD9" s="149"/>
      <c r="AE9" s="254"/>
      <c r="AF9" s="254"/>
      <c r="AG9" s="254"/>
      <c r="AH9" s="254"/>
      <c r="AI9" s="149"/>
      <c r="AJ9" s="183"/>
      <c r="AK9" s="183"/>
      <c r="AL9" s="183"/>
      <c r="AM9" s="146"/>
      <c r="AN9" s="146"/>
      <c r="AO9" s="146"/>
      <c r="AP9" s="146"/>
      <c r="AQ9" s="146"/>
      <c r="AR9" s="537" t="s">
        <v>512</v>
      </c>
      <c r="AS9" s="713"/>
      <c r="AT9" s="187"/>
      <c r="AU9" s="188"/>
      <c r="AV9" s="189" t="s">
        <v>498</v>
      </c>
      <c r="AW9" s="199" t="str">
        <f>IF(AW7&gt;Q7,"H＞「対象経費支出予定額」",IF(AW7=Q7,"H＝「対象経費支出予定額」",IF(AW7&lt;Q7,"H＜「対象経費支出予定額」(×のため「対象経費支出予定額」を要修正)")))</f>
        <v>H＞「対象経費支出予定額」</v>
      </c>
      <c r="AX9" s="149"/>
      <c r="AY9" s="190"/>
      <c r="AZ9" s="146"/>
      <c r="BA9" s="146"/>
      <c r="BB9" s="146"/>
      <c r="BC9" s="146"/>
      <c r="BD9" s="146"/>
      <c r="BE9" s="146"/>
      <c r="BF9" s="146"/>
      <c r="BG9" s="146"/>
      <c r="BH9" s="146"/>
      <c r="BI9" s="146"/>
      <c r="BJ9" s="146"/>
      <c r="BK9" s="146"/>
      <c r="BL9" s="146"/>
      <c r="BM9" s="146"/>
      <c r="BN9" s="146"/>
      <c r="BO9" s="146"/>
      <c r="BP9" s="146"/>
      <c r="BQ9" s="146"/>
      <c r="BR9" s="146"/>
      <c r="BS9" s="146"/>
      <c r="BT9" s="146"/>
      <c r="BU9" s="146"/>
      <c r="BV9" s="146"/>
      <c r="BW9" s="146"/>
      <c r="BX9" s="146"/>
      <c r="BY9" s="146"/>
      <c r="BZ9" s="146"/>
      <c r="CA9" s="146"/>
      <c r="CB9" s="146"/>
      <c r="CC9" s="146"/>
      <c r="CD9" s="146"/>
      <c r="CE9" s="146"/>
      <c r="CF9" s="191"/>
      <c r="CG9" s="146"/>
      <c r="CH9" s="146"/>
      <c r="CI9" s="710"/>
      <c r="CJ9" s="710"/>
      <c r="CK9" s="146"/>
      <c r="CL9" s="146"/>
      <c r="CM9" s="146"/>
      <c r="CN9" s="146"/>
      <c r="CO9" s="435"/>
      <c r="CP9" s="436"/>
      <c r="CQ9" s="437"/>
      <c r="CR9" s="146"/>
    </row>
    <row r="10" spans="2:118" s="150" customFormat="1" ht="22.5" customHeight="1" x14ac:dyDescent="0.15">
      <c r="B10" s="564"/>
      <c r="C10" s="564"/>
      <c r="D10" s="564"/>
      <c r="E10" s="564"/>
      <c r="F10" s="564"/>
      <c r="G10" s="564"/>
      <c r="H10" s="650"/>
      <c r="I10" s="183"/>
      <c r="J10" s="183"/>
      <c r="K10" s="183"/>
      <c r="L10" s="183"/>
      <c r="M10" s="183"/>
      <c r="N10" s="183"/>
      <c r="O10" s="183"/>
      <c r="P10" s="183"/>
      <c r="Q10" s="183"/>
      <c r="R10" s="183"/>
      <c r="S10" s="183"/>
      <c r="T10" s="186"/>
      <c r="U10" s="183"/>
      <c r="V10" s="183"/>
      <c r="W10" s="183"/>
      <c r="X10" s="186"/>
      <c r="Y10" s="149"/>
      <c r="Z10" s="149"/>
      <c r="AA10" s="149"/>
      <c r="AB10" s="149"/>
      <c r="AC10" s="149"/>
      <c r="AD10" s="149"/>
      <c r="AE10" s="149"/>
      <c r="AF10" s="149"/>
      <c r="AG10" s="149"/>
      <c r="AH10" s="149"/>
      <c r="AI10" s="149"/>
      <c r="AJ10" s="183"/>
      <c r="AK10" s="183"/>
      <c r="AL10" s="183"/>
      <c r="AM10" s="146"/>
      <c r="AN10" s="146"/>
      <c r="AO10" s="146"/>
      <c r="AP10" s="146"/>
      <c r="AQ10" s="146"/>
      <c r="AR10" s="183"/>
      <c r="AS10" s="149"/>
      <c r="AT10" s="187"/>
      <c r="AU10" s="187"/>
      <c r="AV10" s="192"/>
      <c r="AW10" s="146"/>
      <c r="AX10" s="149"/>
      <c r="AY10" s="149"/>
      <c r="AZ10" s="146"/>
      <c r="BA10" s="146"/>
      <c r="BB10" s="146"/>
      <c r="BC10" s="146"/>
      <c r="BD10" s="146"/>
      <c r="BE10" s="146"/>
      <c r="BF10" s="146"/>
      <c r="BG10" s="146"/>
      <c r="BH10" s="146"/>
      <c r="BI10" s="146"/>
      <c r="BJ10" s="146"/>
      <c r="BK10" s="146"/>
      <c r="BL10" s="146"/>
      <c r="BM10" s="146"/>
      <c r="BN10" s="146"/>
      <c r="BO10" s="146"/>
      <c r="BP10" s="146"/>
      <c r="BQ10" s="146"/>
      <c r="BR10" s="146"/>
      <c r="BS10" s="146"/>
      <c r="BT10" s="146"/>
      <c r="BU10" s="146"/>
      <c r="BV10" s="146"/>
      <c r="BW10" s="146"/>
      <c r="BX10" s="146"/>
      <c r="BY10" s="146"/>
      <c r="BZ10" s="146"/>
      <c r="CA10" s="146"/>
      <c r="CB10" s="146"/>
      <c r="CC10" s="146"/>
      <c r="CD10" s="146"/>
      <c r="CE10" s="146"/>
      <c r="CF10" s="146"/>
      <c r="CG10" s="146"/>
      <c r="CH10" s="146"/>
      <c r="CI10" s="146"/>
      <c r="CJ10" s="146"/>
      <c r="CK10" s="146"/>
      <c r="CL10" s="146"/>
      <c r="CM10" s="146"/>
      <c r="CN10" s="146"/>
      <c r="CO10" s="435"/>
      <c r="CP10" s="436"/>
      <c r="CQ10" s="437"/>
      <c r="CR10" s="146"/>
    </row>
    <row r="11" spans="2:118" s="150" customFormat="1" x14ac:dyDescent="0.15">
      <c r="B11" s="151"/>
      <c r="C11" s="151"/>
      <c r="D11" s="151"/>
      <c r="E11" s="152"/>
      <c r="F11" s="152"/>
      <c r="G11" s="152"/>
      <c r="H11" s="152"/>
      <c r="I11" s="151"/>
      <c r="J11" s="151"/>
      <c r="K11" s="151"/>
      <c r="L11" s="151"/>
      <c r="M11" s="151"/>
      <c r="N11" s="151"/>
      <c r="O11" s="151"/>
      <c r="P11" s="183"/>
      <c r="Q11" s="151"/>
      <c r="R11" s="183"/>
      <c r="S11" s="151"/>
      <c r="T11" s="151"/>
      <c r="U11" s="151"/>
      <c r="V11" s="151"/>
      <c r="W11" s="151"/>
      <c r="X11" s="151"/>
      <c r="Y11" s="153"/>
      <c r="Z11" s="153"/>
      <c r="AA11" s="153"/>
      <c r="AB11" s="153"/>
      <c r="AC11" s="153"/>
      <c r="AD11" s="153"/>
      <c r="AJ11" s="151"/>
      <c r="AK11" s="151"/>
      <c r="AL11" s="151"/>
      <c r="AM11" s="154"/>
      <c r="AN11" s="154"/>
      <c r="AO11" s="154"/>
      <c r="AP11" s="154"/>
      <c r="AQ11" s="154"/>
      <c r="AR11" s="151"/>
      <c r="AS11" s="153"/>
      <c r="AT11" s="193"/>
      <c r="AU11" s="193"/>
      <c r="AV11" s="194"/>
      <c r="AW11" s="154"/>
      <c r="AZ11" s="154"/>
      <c r="BA11" s="154"/>
      <c r="BB11" s="154"/>
      <c r="BC11" s="154"/>
      <c r="BD11" s="154"/>
      <c r="BE11" s="154"/>
      <c r="BF11" s="154"/>
      <c r="BG11" s="154"/>
      <c r="BH11" s="154"/>
      <c r="BI11" s="154"/>
      <c r="BJ11" s="154"/>
      <c r="BK11" s="154"/>
      <c r="BL11" s="154"/>
      <c r="BM11" s="154"/>
      <c r="BN11" s="154"/>
      <c r="BO11" s="154"/>
      <c r="BP11" s="154"/>
      <c r="BQ11" s="154"/>
      <c r="BR11" s="154"/>
      <c r="BS11" s="154"/>
      <c r="BT11" s="154"/>
      <c r="BU11" s="154"/>
      <c r="BV11" s="154"/>
      <c r="BW11" s="154"/>
      <c r="BX11" s="154"/>
      <c r="BY11" s="154"/>
      <c r="BZ11" s="154"/>
      <c r="CA11" s="154"/>
      <c r="CB11" s="154"/>
      <c r="CC11" s="154"/>
      <c r="CD11" s="154"/>
      <c r="CE11" s="154"/>
      <c r="CF11" s="154"/>
      <c r="CG11" s="154"/>
      <c r="CH11" s="154"/>
      <c r="CI11" s="154"/>
      <c r="CJ11" s="154"/>
      <c r="CK11" s="154"/>
      <c r="CL11" s="154"/>
      <c r="CM11" s="154"/>
      <c r="CN11" s="154"/>
      <c r="CO11" s="435"/>
      <c r="CP11" s="436"/>
      <c r="CQ11" s="437"/>
      <c r="CR11" s="146"/>
    </row>
    <row r="12" spans="2:118" x14ac:dyDescent="0.15">
      <c r="P12" s="151"/>
      <c r="R12" s="151"/>
      <c r="CO12" s="435"/>
      <c r="CP12" s="436"/>
      <c r="CQ12" s="437"/>
    </row>
    <row r="13" spans="2:118" x14ac:dyDescent="0.15">
      <c r="CO13" s="435"/>
      <c r="CP13" s="436"/>
      <c r="CQ13" s="437"/>
    </row>
    <row r="14" spans="2:118" x14ac:dyDescent="0.15">
      <c r="CO14" s="435"/>
      <c r="CP14" s="436"/>
      <c r="CQ14" s="437"/>
    </row>
    <row r="15" spans="2:118" x14ac:dyDescent="0.15">
      <c r="CO15" s="435"/>
      <c r="CP15" s="436"/>
      <c r="CQ15" s="437"/>
    </row>
    <row r="16" spans="2:118" x14ac:dyDescent="0.15">
      <c r="CO16" s="435"/>
      <c r="CP16" s="436"/>
      <c r="CQ16" s="437"/>
    </row>
    <row r="17" spans="93:95" x14ac:dyDescent="0.15">
      <c r="CO17" s="435"/>
      <c r="CP17" s="436"/>
      <c r="CQ17" s="437"/>
    </row>
    <row r="18" spans="93:95" x14ac:dyDescent="0.15">
      <c r="CO18" s="435"/>
      <c r="CP18" s="436"/>
      <c r="CQ18" s="437"/>
    </row>
    <row r="19" spans="93:95" x14ac:dyDescent="0.15">
      <c r="CO19" s="435"/>
      <c r="CP19" s="436"/>
      <c r="CQ19" s="437"/>
    </row>
    <row r="20" spans="93:95" x14ac:dyDescent="0.15">
      <c r="CO20" s="435"/>
      <c r="CP20" s="436"/>
      <c r="CQ20" s="437"/>
    </row>
    <row r="21" spans="93:95" x14ac:dyDescent="0.15">
      <c r="CO21" s="435"/>
      <c r="CP21" s="436"/>
      <c r="CQ21" s="437"/>
    </row>
    <row r="22" spans="93:95" x14ac:dyDescent="0.15">
      <c r="CO22" s="435"/>
      <c r="CP22" s="436"/>
      <c r="CQ22" s="437"/>
    </row>
    <row r="23" spans="93:95" x14ac:dyDescent="0.15">
      <c r="CO23" s="435"/>
      <c r="CP23" s="436"/>
      <c r="CQ23" s="437"/>
    </row>
    <row r="24" spans="93:95" x14ac:dyDescent="0.15">
      <c r="CO24" s="435"/>
      <c r="CP24" s="436"/>
      <c r="CQ24" s="437"/>
    </row>
    <row r="25" spans="93:95" x14ac:dyDescent="0.15">
      <c r="CO25" s="435"/>
      <c r="CP25" s="436"/>
      <c r="CQ25" s="437"/>
    </row>
    <row r="26" spans="93:95" x14ac:dyDescent="0.15">
      <c r="CO26" s="366"/>
      <c r="CP26" s="366"/>
      <c r="CQ26" s="438"/>
    </row>
    <row r="27" spans="93:95" x14ac:dyDescent="0.15">
      <c r="CO27" s="146"/>
      <c r="CP27" s="146"/>
      <c r="CQ27" s="191"/>
    </row>
    <row r="28" spans="93:95" x14ac:dyDescent="0.15">
      <c r="CO28" s="146"/>
      <c r="CP28" s="146"/>
      <c r="CQ28" s="146"/>
    </row>
    <row r="29" spans="93:95" x14ac:dyDescent="0.15">
      <c r="CO29" s="154"/>
      <c r="CP29" s="154"/>
      <c r="CQ29" s="154"/>
    </row>
  </sheetData>
  <sheetProtection formatCells="0" formatColumns="0" formatRows="0" autoFilter="0"/>
  <autoFilter ref="B6:DN9" xr:uid="{CEDA6F90-DAED-4454-9771-7C06E0983B38}"/>
  <mergeCells count="84">
    <mergeCell ref="AN2:AY2"/>
    <mergeCell ref="E3:E5"/>
    <mergeCell ref="F3:F5"/>
    <mergeCell ref="H3:H5"/>
    <mergeCell ref="N3:N5"/>
    <mergeCell ref="I2:Q2"/>
    <mergeCell ref="G3:G5"/>
    <mergeCell ref="B2:H2"/>
    <mergeCell ref="AE2:AI2"/>
    <mergeCell ref="AO3:AO5"/>
    <mergeCell ref="AP3:AP5"/>
    <mergeCell ref="AQ3:AQ5"/>
    <mergeCell ref="AR3:AR5"/>
    <mergeCell ref="AW3:AW5"/>
    <mergeCell ref="AX3:AX5"/>
    <mergeCell ref="Q3:Q5"/>
    <mergeCell ref="CI9:CJ9"/>
    <mergeCell ref="O3:O5"/>
    <mergeCell ref="X3:X5"/>
    <mergeCell ref="B1:H1"/>
    <mergeCell ref="AS8:AS9"/>
    <mergeCell ref="B3:B5"/>
    <mergeCell ref="C3:C5"/>
    <mergeCell ref="D3:D5"/>
    <mergeCell ref="P3:P5"/>
    <mergeCell ref="R3:R5"/>
    <mergeCell ref="O8:P8"/>
    <mergeCell ref="AA2:AD2"/>
    <mergeCell ref="AJ2:AM2"/>
    <mergeCell ref="AD3:AD5"/>
    <mergeCell ref="AE3:AE5"/>
    <mergeCell ref="AF3:AF5"/>
    <mergeCell ref="B10:H10"/>
    <mergeCell ref="V3:V5"/>
    <mergeCell ref="W3:W5"/>
    <mergeCell ref="AB3:AB5"/>
    <mergeCell ref="AC3:AC5"/>
    <mergeCell ref="I3:I5"/>
    <mergeCell ref="J3:J5"/>
    <mergeCell ref="K3:K5"/>
    <mergeCell ref="L3:L5"/>
    <mergeCell ref="M3:M5"/>
    <mergeCell ref="S3:T5"/>
    <mergeCell ref="Y3:Y5"/>
    <mergeCell ref="Z3:Z5"/>
    <mergeCell ref="AA3:AA5"/>
    <mergeCell ref="U3:U5"/>
    <mergeCell ref="CC2:CF2"/>
    <mergeCell ref="BH4:BK4"/>
    <mergeCell ref="BL4:BO4"/>
    <mergeCell ref="BP4:BS4"/>
    <mergeCell ref="BT4:BV4"/>
    <mergeCell ref="AZ2:BS2"/>
    <mergeCell ref="BT2:CB2"/>
    <mergeCell ref="CC3:CF3"/>
    <mergeCell ref="CC4:CF4"/>
    <mergeCell ref="AG3:AG5"/>
    <mergeCell ref="AN3:AN5"/>
    <mergeCell ref="AH3:AH5"/>
    <mergeCell ref="AT8:AU8"/>
    <mergeCell ref="AU3:AU5"/>
    <mergeCell ref="AT3:AT5"/>
    <mergeCell ref="AI3:AI5"/>
    <mergeCell ref="AS3:AS5"/>
    <mergeCell ref="AJ3:AJ5"/>
    <mergeCell ref="AK3:AK5"/>
    <mergeCell ref="AL3:AL5"/>
    <mergeCell ref="AM3:AM5"/>
    <mergeCell ref="AY3:AY5"/>
    <mergeCell ref="AV3:AV5"/>
    <mergeCell ref="AZ4:BC4"/>
    <mergeCell ref="AZ3:BS3"/>
    <mergeCell ref="BT3:CB3"/>
    <mergeCell ref="BW4:BY4"/>
    <mergeCell ref="BZ4:CB4"/>
    <mergeCell ref="BD4:BG4"/>
    <mergeCell ref="CG2:CN2"/>
    <mergeCell ref="CG3:CN3"/>
    <mergeCell ref="CK4:CN4"/>
    <mergeCell ref="CO2:CQ2"/>
    <mergeCell ref="CO3:CQ3"/>
    <mergeCell ref="CO4:CO5"/>
    <mergeCell ref="CP4:CQ4"/>
    <mergeCell ref="CG4:CJ4"/>
  </mergeCells>
  <phoneticPr fontId="52"/>
  <conditionalFormatting sqref="AK7:AM7">
    <cfRule type="expression" dxfId="7" priority="17">
      <formula>$AJ$7="未実施"</formula>
    </cfRule>
  </conditionalFormatting>
  <conditionalFormatting sqref="AX7">
    <cfRule type="expression" dxfId="6" priority="9">
      <formula>$Q$7=$AW$7</formula>
    </cfRule>
  </conditionalFormatting>
  <conditionalFormatting sqref="F7">
    <cfRule type="expression" dxfId="5" priority="8">
      <formula>$D7="（都道府県分）"</formula>
    </cfRule>
  </conditionalFormatting>
  <dataValidations count="17">
    <dataValidation type="list" allowBlank="1" showInputMessage="1" showErrorMessage="1" sqref="U7" xr:uid="{27FAC8CB-7A49-4996-8046-F79881B7F1D5}">
      <formula1>"新規,継続"</formula1>
    </dataValidation>
    <dataValidation type="textLength" allowBlank="1" showInputMessage="1" showErrorMessage="1" errorTitle="文字数超過エラー" error="文字数超過エラー" sqref="AY7 AI7:AI8 Y7:Z7 BR8:BS8 CB8 BF8:BH8 BY8 BV8 CE8:CF8 CI7:CJ8 BN8:BP8 AZ8 BJ8:BL8 BB8:BD8 CQ26 CM7:CN8 CR7:CR8 CC7:CH7 CK7:CL7" xr:uid="{E2D93F0F-C49B-4DA9-8A16-ABE205EA0068}">
      <formula1>1</formula1>
      <formula2>250</formula2>
    </dataValidation>
    <dataValidation type="list" allowBlank="1" showInputMessage="1" showErrorMessage="1" sqref="AA7:AD7" xr:uid="{FD62EACC-5478-495C-87B3-362AA800E974}">
      <formula1>"○"</formula1>
    </dataValidation>
    <dataValidation type="whole" operator="greaterThanOrEqual" allowBlank="1" showInputMessage="1" showErrorMessage="1" sqref="AQ7 R7:R8 AK7:AL7 AV7 AN7:AO7" xr:uid="{71A7FDE3-0155-42FA-88A3-C1E368E451B8}">
      <formula1>0</formula1>
    </dataValidation>
    <dataValidation type="list" allowBlank="1" showInputMessage="1" showErrorMessage="1" sqref="AR7" xr:uid="{944CFC8F-7EFE-4356-B1F5-6C9484B8F5E4}">
      <formula1>"有,無"</formula1>
    </dataValidation>
    <dataValidation type="whole" allowBlank="1" showInputMessage="1" showErrorMessage="1" sqref="C7" xr:uid="{E22BF730-52E7-4F79-B4A0-6630689D649C}">
      <formula1>1</formula1>
      <formula2>999999</formula2>
    </dataValidation>
    <dataValidation type="list" allowBlank="1" showInputMessage="1" showErrorMessage="1" sqref="AJ7" xr:uid="{861C2A83-7A76-4C7E-B99D-B90AB92D8BDA}">
      <formula1>"実施中,未実施"</formula1>
    </dataValidation>
    <dataValidation type="list" allowBlank="1" showInputMessage="1" showErrorMessage="1" sqref="L7" xr:uid="{63520B4E-1981-4AEE-83E7-EA6A0D9A080C}">
      <formula1>INDIRECT(TEXT($J7&amp;$I7&amp;$K7,"@"))</formula1>
    </dataValidation>
    <dataValidation type="list" allowBlank="1" showInputMessage="1" showErrorMessage="1" sqref="K7" xr:uid="{2049E283-BEC8-462F-BA7E-29749952D53B}">
      <formula1>INDIRECT(TEXT($J7&amp;$I7,"@"))</formula1>
    </dataValidation>
    <dataValidation type="list" allowBlank="1" showInputMessage="1" showErrorMessage="1" sqref="E7:E8" xr:uid="{33151204-9A84-4E84-BCCC-6DDDB4B11E18}">
      <formula1>都道府県一覧</formula1>
    </dataValidation>
    <dataValidation type="whole" allowBlank="1" showInputMessage="1" showErrorMessage="1" sqref="V7:V8" xr:uid="{BC00F3AB-4573-4D6C-8328-F743BC53A97A}">
      <formula1>1900</formula1>
      <formula2>2100</formula2>
    </dataValidation>
    <dataValidation type="list" imeMode="hiragana" allowBlank="1" showInputMessage="1" promptTitle="単位" prompt="目標値・現状値の単位を入力してください。リストに表示されない場合は、直接入力してださい。" sqref="BI8 BM8 BE8 BA8 BQ8" xr:uid="{33C2505B-5935-42DF-84DA-FAE01FE03971}">
      <formula1>単位</formula1>
    </dataValidation>
    <dataValidation type="textLength" allowBlank="1" showInputMessage="1" showErrorMessage="1" sqref="AE7:AH8" xr:uid="{B2C761D7-B814-4A17-9DE5-73AB4B5B4184}">
      <formula1>1</formula1>
      <formula2>150</formula2>
    </dataValidation>
    <dataValidation type="textLength" allowBlank="1" showInputMessage="1" showErrorMessage="1" sqref="CQ7:CQ25 CO7 CO9:CO25" xr:uid="{EE98E88F-A4A4-4B94-BC14-5A34DD3F35E9}">
      <formula1>0</formula1>
      <formula2>150</formula2>
    </dataValidation>
    <dataValidation type="whole" operator="greaterThanOrEqual" allowBlank="1" showInputMessage="1" showErrorMessage="1" sqref="O7" xr:uid="{E36B548C-215B-49E1-ADC0-50A3E06BF92C}">
      <formula1>Q7</formula1>
    </dataValidation>
    <dataValidation type="whole" operator="lessThanOrEqual" allowBlank="1" showInputMessage="1" showErrorMessage="1" sqref="Q7" xr:uid="{D569295E-5F83-4417-B02F-0792320CB4B7}">
      <formula1>O7</formula1>
    </dataValidation>
    <dataValidation type="whole" operator="lessThan" allowBlank="1" showInputMessage="1" showErrorMessage="1" sqref="P7" xr:uid="{2DCC6EC8-9048-424F-BB2C-E4068D095E23}">
      <formula1>O7</formula1>
    </dataValidation>
  </dataValidations>
  <pageMargins left="0.23622047244094491" right="0.23622047244094491" top="0.74803149606299213" bottom="0.55118110236220474" header="0.31496062992125984" footer="0.31496062992125984"/>
  <pageSetup paperSize="8" scale="19" fitToHeight="0" pageOrder="overThenDown" orientation="landscape" horizontalDpi="1200" verticalDpi="12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A7B14640-6A6D-40B3-B2D7-5D0271A8CAC9}">
          <x14:formula1>
            <xm:f>リンク先!$C$12:$C$13</xm:f>
          </x14:formula1>
          <xm:sqref>I7</xm:sqref>
        </x14:dataValidation>
        <x14:dataValidation type="list" allowBlank="1" showInputMessage="1" showErrorMessage="1" xr:uid="{F1D19475-36E8-4C4A-A55A-A026477BC98E}">
          <x14:formula1>
            <xm:f>リンク先!$A$97:$A$98</xm:f>
          </x14:formula1>
          <xm:sqref>D7:D8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9DD60-8224-4950-8DCC-51AC68AF2F56}">
  <sheetPr codeName="Sheet2">
    <tabColor theme="1"/>
    <pageSetUpPr fitToPage="1"/>
  </sheetPr>
  <dimension ref="B1:Z30"/>
  <sheetViews>
    <sheetView view="pageBreakPreview" topLeftCell="A4" zoomScale="85" zoomScaleNormal="115" zoomScaleSheetLayoutView="85" workbookViewId="0">
      <selection activeCell="H28" sqref="H28"/>
    </sheetView>
  </sheetViews>
  <sheetFormatPr defaultColWidth="9.140625" defaultRowHeight="12" x14ac:dyDescent="0.15"/>
  <cols>
    <col min="1" max="1" width="3.7109375" style="22" customWidth="1"/>
    <col min="2" max="2" width="7" style="22" customWidth="1"/>
    <col min="3" max="3" width="10.42578125" style="22" customWidth="1"/>
    <col min="4" max="4" width="9" style="278" customWidth="1"/>
    <col min="5" max="5" width="8.85546875" style="279" customWidth="1"/>
    <col min="6" max="6" width="51.7109375" style="22" bestFit="1" customWidth="1"/>
    <col min="7" max="7" width="20.7109375" style="22" customWidth="1"/>
    <col min="8" max="8" width="70.7109375" style="22" bestFit="1" customWidth="1"/>
    <col min="9" max="9" width="47" style="22" customWidth="1"/>
    <col min="10" max="10" width="7.5703125" style="22" customWidth="1"/>
    <col min="11" max="13" width="14.140625" style="266" customWidth="1"/>
    <col min="14" max="14" width="4.140625" style="266" customWidth="1"/>
    <col min="15" max="15" width="11.42578125" style="266" customWidth="1"/>
    <col min="16" max="18" width="8.42578125" style="266" customWidth="1"/>
    <col min="19" max="19" width="10.7109375" style="266" customWidth="1"/>
    <col min="20" max="20" width="5.42578125" style="22" customWidth="1"/>
    <col min="21" max="21" width="13.85546875" style="22" customWidth="1"/>
    <col min="22" max="22" width="9.140625" style="22"/>
    <col min="23" max="23" width="14.42578125" style="22" customWidth="1"/>
    <col min="24" max="24" width="19.140625" style="22" bestFit="1" customWidth="1"/>
    <col min="25" max="25" width="25.28515625" style="22" customWidth="1"/>
    <col min="26" max="26" width="35.7109375" style="22" customWidth="1"/>
    <col min="27" max="16384" width="9.140625" style="22"/>
  </cols>
  <sheetData>
    <row r="1" spans="2:26" ht="75" customHeight="1" x14ac:dyDescent="0.15"/>
    <row r="2" spans="2:26" ht="75.599999999999994" customHeight="1" x14ac:dyDescent="0.15">
      <c r="C2" s="38"/>
      <c r="D2" s="280"/>
      <c r="E2" s="281"/>
      <c r="K2" s="267"/>
      <c r="L2" s="267"/>
      <c r="M2" s="267"/>
      <c r="N2" s="267"/>
      <c r="O2" s="267"/>
      <c r="P2" s="267"/>
      <c r="Q2" s="267"/>
      <c r="R2" s="267"/>
      <c r="S2" s="267"/>
      <c r="T2" s="38"/>
      <c r="U2" s="38"/>
    </row>
    <row r="3" spans="2:26" x14ac:dyDescent="0.15">
      <c r="K3" s="22"/>
      <c r="L3" s="22"/>
      <c r="M3" s="22"/>
      <c r="N3" s="22"/>
      <c r="O3" s="22"/>
      <c r="P3" s="22"/>
      <c r="Q3" s="22"/>
      <c r="R3" s="22"/>
      <c r="S3" s="22"/>
    </row>
    <row r="4" spans="2:26" x14ac:dyDescent="0.15">
      <c r="K4" s="22"/>
      <c r="L4" s="22"/>
      <c r="M4" s="22"/>
      <c r="N4" s="22"/>
      <c r="O4" s="22" t="s">
        <v>359</v>
      </c>
      <c r="P4" s="22"/>
      <c r="Q4" s="22"/>
      <c r="R4" s="22"/>
      <c r="S4" s="22"/>
    </row>
    <row r="5" spans="2:26" ht="15.75" customHeight="1" x14ac:dyDescent="0.15">
      <c r="F5" s="751" t="s">
        <v>374</v>
      </c>
      <c r="G5" s="751"/>
      <c r="H5" s="751"/>
      <c r="I5" s="751"/>
      <c r="K5" s="30"/>
      <c r="L5" s="282"/>
      <c r="M5" s="283"/>
      <c r="N5" s="30"/>
      <c r="O5" s="752" t="s">
        <v>360</v>
      </c>
      <c r="P5" s="753"/>
      <c r="Q5" s="753"/>
      <c r="R5" s="753"/>
      <c r="S5" s="753"/>
    </row>
    <row r="6" spans="2:26" ht="12.75" thickBot="1" x14ac:dyDescent="0.2">
      <c r="K6" s="22"/>
      <c r="L6" s="22"/>
      <c r="M6" s="22"/>
      <c r="N6" s="22"/>
      <c r="O6" s="753"/>
      <c r="P6" s="753"/>
      <c r="Q6" s="753"/>
      <c r="R6" s="753"/>
      <c r="S6" s="753"/>
    </row>
    <row r="7" spans="2:26" ht="36" customHeight="1" x14ac:dyDescent="0.15">
      <c r="B7" s="323" t="s">
        <v>361</v>
      </c>
      <c r="C7" s="325"/>
      <c r="D7" s="321"/>
      <c r="E7" s="321"/>
      <c r="F7" s="323" t="s">
        <v>363</v>
      </c>
      <c r="G7" s="324"/>
      <c r="H7" s="324"/>
      <c r="I7" s="325"/>
      <c r="J7" s="321"/>
      <c r="K7" s="323" t="s">
        <v>364</v>
      </c>
      <c r="L7" s="324"/>
      <c r="M7" s="325"/>
      <c r="N7" s="284"/>
      <c r="O7" s="326" t="s">
        <v>365</v>
      </c>
      <c r="P7" s="327"/>
      <c r="Q7" s="328"/>
      <c r="R7" s="326" t="s">
        <v>366</v>
      </c>
      <c r="S7" s="328"/>
      <c r="U7" s="740" t="s">
        <v>361</v>
      </c>
      <c r="V7" s="741"/>
      <c r="W7" s="742"/>
      <c r="X7" s="754" t="s">
        <v>419</v>
      </c>
      <c r="Y7" s="738" t="s">
        <v>420</v>
      </c>
      <c r="Z7" s="739"/>
    </row>
    <row r="8" spans="2:26" ht="14.25" thickBot="1" x14ac:dyDescent="0.2">
      <c r="B8" s="420" t="s">
        <v>2</v>
      </c>
      <c r="C8" s="421" t="s">
        <v>5</v>
      </c>
      <c r="D8" s="322" t="s">
        <v>362</v>
      </c>
      <c r="E8" s="322" t="s">
        <v>377</v>
      </c>
      <c r="F8" s="286" t="s">
        <v>4</v>
      </c>
      <c r="G8" s="287" t="s">
        <v>5</v>
      </c>
      <c r="H8" s="286" t="s">
        <v>6</v>
      </c>
      <c r="I8" s="286" t="s">
        <v>7</v>
      </c>
      <c r="J8" s="322" t="s">
        <v>378</v>
      </c>
      <c r="K8" s="286" t="s">
        <v>41</v>
      </c>
      <c r="L8" s="286" t="s">
        <v>367</v>
      </c>
      <c r="M8" s="286" t="s">
        <v>368</v>
      </c>
      <c r="N8" s="284"/>
      <c r="O8" s="270" t="s">
        <v>379</v>
      </c>
      <c r="P8" s="271" t="s">
        <v>369</v>
      </c>
      <c r="Q8" s="272" t="s">
        <v>370</v>
      </c>
      <c r="R8" s="273" t="s">
        <v>371</v>
      </c>
      <c r="S8" s="272" t="s">
        <v>372</v>
      </c>
      <c r="U8" s="446" t="s">
        <v>423</v>
      </c>
      <c r="V8" s="445" t="s">
        <v>373</v>
      </c>
      <c r="W8" s="444" t="s">
        <v>5</v>
      </c>
      <c r="X8" s="738"/>
      <c r="Y8" s="440" t="s">
        <v>422</v>
      </c>
      <c r="Z8" s="441" t="s">
        <v>421</v>
      </c>
    </row>
    <row r="9" spans="2:26" s="18" customFormat="1" ht="12.75" customHeight="1" thickTop="1" x14ac:dyDescent="0.15">
      <c r="B9" s="743" t="str">
        <f>IF('1_共通入力シート【記載必須】'!E7="",'1_共通入力シート【記載必須】'!D7,'1_共通入力シート【記載必須】'!E7)</f>
        <v>豊前市</v>
      </c>
      <c r="C9" s="746" t="str">
        <f>W9</f>
        <v>市町村</v>
      </c>
      <c r="D9" s="501" t="s">
        <v>32</v>
      </c>
      <c r="E9" s="288">
        <f>'2_個別入力シート（新生活以外）'!I7</f>
        <v>0</v>
      </c>
      <c r="F9" s="289">
        <f>'2_個別入力シート（新生活以外）'!J7</f>
        <v>0</v>
      </c>
      <c r="G9" s="289">
        <f>'2_個別入力シート（新生活以外）'!K7</f>
        <v>0</v>
      </c>
      <c r="H9" s="290">
        <f>'2_個別入力シート（新生活以外）'!L7</f>
        <v>0</v>
      </c>
      <c r="I9" s="291">
        <f>'2_個別入力シート（新生活以外）'!M7</f>
        <v>0</v>
      </c>
      <c r="J9" s="292" t="b">
        <f>'2_個別入力シート（新生活以外）'!N7</f>
        <v>0</v>
      </c>
      <c r="K9" s="293">
        <f>'2_個別入力シート（新生活以外）'!O7</f>
        <v>0</v>
      </c>
      <c r="L9" s="294">
        <f>'2_個別入力シート（新生活以外）'!P7</f>
        <v>0</v>
      </c>
      <c r="M9" s="293">
        <f>'2_個別入力シート（新生活以外）'!Q7</f>
        <v>0</v>
      </c>
      <c r="N9" s="274"/>
      <c r="O9" s="275"/>
      <c r="P9" s="295"/>
      <c r="Q9" s="296"/>
      <c r="R9" s="297"/>
      <c r="S9" s="298"/>
      <c r="U9" s="447">
        <f>'1_共通入力シート【記載必須】'!$B$7</f>
        <v>402141</v>
      </c>
      <c r="V9" s="285" t="str">
        <f>IF('1_共通入力シート【記載必須】'!$E$7="",'1_共通入力シート【記載必須】'!$D$7,'1_共通入力シート【記載必須】'!$E$7)</f>
        <v>豊前市</v>
      </c>
      <c r="W9" s="439" t="str">
        <f>'1_共通入力シート【記載必須】'!$C$7</f>
        <v>市町村</v>
      </c>
      <c r="X9" s="443">
        <f>'2_個別入力シート（新生活以外）'!FI7</f>
        <v>0</v>
      </c>
      <c r="Y9" s="443">
        <f>'2_個別入力シート（新生活以外）'!FJ7</f>
        <v>0</v>
      </c>
      <c r="Z9" s="499">
        <f>'2_個別入力シート（新生活以外）'!FK7</f>
        <v>0</v>
      </c>
    </row>
    <row r="10" spans="2:26" s="18" customFormat="1" ht="12.75" customHeight="1" x14ac:dyDescent="0.15">
      <c r="B10" s="744"/>
      <c r="C10" s="747"/>
      <c r="D10" s="502" t="s">
        <v>327</v>
      </c>
      <c r="E10" s="300">
        <f>'2_個別入力シート（新生活以外）'!I8</f>
        <v>0</v>
      </c>
      <c r="F10" s="299">
        <f>'2_個別入力シート（新生活以外）'!J8</f>
        <v>0</v>
      </c>
      <c r="G10" s="299">
        <f>'2_個別入力シート（新生活以外）'!K8</f>
        <v>0</v>
      </c>
      <c r="H10" s="299">
        <f>'2_個別入力シート（新生活以外）'!L8</f>
        <v>0</v>
      </c>
      <c r="I10" s="301">
        <f>'2_個別入力シート（新生活以外）'!M8</f>
        <v>0</v>
      </c>
      <c r="J10" s="302" t="b">
        <f>'2_個別入力シート（新生活以外）'!N8</f>
        <v>0</v>
      </c>
      <c r="K10" s="303">
        <f>'2_個別入力シート（新生活以外）'!O8</f>
        <v>0</v>
      </c>
      <c r="L10" s="304">
        <f>'2_個別入力シート（新生活以外）'!P8</f>
        <v>0</v>
      </c>
      <c r="M10" s="303">
        <f>'2_個別入力シート（新生活以外）'!Q8</f>
        <v>0</v>
      </c>
      <c r="N10" s="268"/>
      <c r="O10" s="269"/>
      <c r="P10" s="305"/>
      <c r="Q10" s="306"/>
      <c r="R10" s="307"/>
      <c r="S10" s="308"/>
      <c r="U10" s="447">
        <f>'1_共通入力シート【記載必須】'!$B$7</f>
        <v>402141</v>
      </c>
      <c r="V10" s="285" t="str">
        <f>IF('1_共通入力シート【記載必須】'!$E$7="",'1_共通入力シート【記載必須】'!$D$7,'1_共通入力シート【記載必須】'!$E$7)</f>
        <v>豊前市</v>
      </c>
      <c r="W10" s="439" t="str">
        <f>'1_共通入力シート【記載必須】'!$C$7</f>
        <v>市町村</v>
      </c>
      <c r="X10" s="443">
        <f>'2_個別入力シート（新生活以外）'!FI8</f>
        <v>0</v>
      </c>
      <c r="Y10" s="443">
        <f>'2_個別入力シート（新生活以外）'!FJ8</f>
        <v>0</v>
      </c>
      <c r="Z10" s="499">
        <f>'2_個別入力シート（新生活以外）'!FK8</f>
        <v>0</v>
      </c>
    </row>
    <row r="11" spans="2:26" s="18" customFormat="1" ht="12.75" customHeight="1" x14ac:dyDescent="0.15">
      <c r="B11" s="744"/>
      <c r="C11" s="747"/>
      <c r="D11" s="502" t="s">
        <v>328</v>
      </c>
      <c r="E11" s="300">
        <f>'2_個別入力シート（新生活以外）'!I9</f>
        <v>0</v>
      </c>
      <c r="F11" s="299">
        <f>'2_個別入力シート（新生活以外）'!J9</f>
        <v>0</v>
      </c>
      <c r="G11" s="299">
        <f>'2_個別入力シート（新生活以外）'!K9</f>
        <v>0</v>
      </c>
      <c r="H11" s="299">
        <f>'2_個別入力シート（新生活以外）'!L9</f>
        <v>0</v>
      </c>
      <c r="I11" s="301">
        <f>'2_個別入力シート（新生活以外）'!M9</f>
        <v>0</v>
      </c>
      <c r="J11" s="309" t="b">
        <f>'2_個別入力シート（新生活以外）'!N9</f>
        <v>0</v>
      </c>
      <c r="K11" s="303">
        <f>'2_個別入力シート（新生活以外）'!O9</f>
        <v>0</v>
      </c>
      <c r="L11" s="304">
        <f>'2_個別入力シート（新生活以外）'!P9</f>
        <v>0</v>
      </c>
      <c r="M11" s="303">
        <f>'2_個別入力シート（新生活以外）'!Q9</f>
        <v>0</v>
      </c>
      <c r="N11" s="268"/>
      <c r="O11" s="269"/>
      <c r="P11" s="305"/>
      <c r="Q11" s="306"/>
      <c r="R11" s="307"/>
      <c r="S11" s="308"/>
      <c r="U11" s="447">
        <f>'1_共通入力シート【記載必須】'!$B$7</f>
        <v>402141</v>
      </c>
      <c r="V11" s="285" t="str">
        <f>IF('1_共通入力シート【記載必須】'!$E$7="",'1_共通入力シート【記載必須】'!$D$7,'1_共通入力シート【記載必須】'!$E$7)</f>
        <v>豊前市</v>
      </c>
      <c r="W11" s="439" t="str">
        <f>'1_共通入力シート【記載必須】'!$C$7</f>
        <v>市町村</v>
      </c>
      <c r="X11" s="443">
        <f>'2_個別入力シート（新生活以外）'!FI9</f>
        <v>0</v>
      </c>
      <c r="Y11" s="443">
        <f>'2_個別入力シート（新生活以外）'!FJ9</f>
        <v>0</v>
      </c>
      <c r="Z11" s="499">
        <f>'2_個別入力シート（新生活以外）'!FK9</f>
        <v>0</v>
      </c>
    </row>
    <row r="12" spans="2:26" s="18" customFormat="1" ht="12.75" customHeight="1" x14ac:dyDescent="0.15">
      <c r="B12" s="744"/>
      <c r="C12" s="747"/>
      <c r="D12" s="502" t="s">
        <v>198</v>
      </c>
      <c r="E12" s="300">
        <f>'2_個別入力シート（新生活以外）'!I10</f>
        <v>0</v>
      </c>
      <c r="F12" s="299">
        <f>'2_個別入力シート（新生活以外）'!J10</f>
        <v>0</v>
      </c>
      <c r="G12" s="299">
        <f>'2_個別入力シート（新生活以外）'!K10</f>
        <v>0</v>
      </c>
      <c r="H12" s="299">
        <f>'2_個別入力シート（新生活以外）'!L10</f>
        <v>0</v>
      </c>
      <c r="I12" s="301">
        <f>'2_個別入力シート（新生活以外）'!M10</f>
        <v>0</v>
      </c>
      <c r="J12" s="309" t="b">
        <f>'2_個別入力シート（新生活以外）'!N10</f>
        <v>0</v>
      </c>
      <c r="K12" s="303">
        <f>'2_個別入力シート（新生活以外）'!O10</f>
        <v>0</v>
      </c>
      <c r="L12" s="304">
        <f>'2_個別入力シート（新生活以外）'!P10</f>
        <v>0</v>
      </c>
      <c r="M12" s="303">
        <f>'2_個別入力シート（新生活以外）'!Q10</f>
        <v>0</v>
      </c>
      <c r="N12" s="268"/>
      <c r="O12" s="269"/>
      <c r="P12" s="305"/>
      <c r="Q12" s="306"/>
      <c r="R12" s="307"/>
      <c r="S12" s="308"/>
      <c r="U12" s="447">
        <f>'1_共通入力シート【記載必須】'!$B$7</f>
        <v>402141</v>
      </c>
      <c r="V12" s="285" t="str">
        <f>IF('1_共通入力シート【記載必須】'!$E$7="",'1_共通入力シート【記載必須】'!$D$7,'1_共通入力シート【記載必須】'!$E$7)</f>
        <v>豊前市</v>
      </c>
      <c r="W12" s="439" t="str">
        <f>'1_共通入力シート【記載必須】'!$C$7</f>
        <v>市町村</v>
      </c>
      <c r="X12" s="443">
        <f>'2_個別入力シート（新生活以外）'!FI10</f>
        <v>0</v>
      </c>
      <c r="Y12" s="443">
        <f>'2_個別入力シート（新生活以外）'!FJ10</f>
        <v>0</v>
      </c>
      <c r="Z12" s="499">
        <f>'2_個別入力シート（新生活以外）'!FK10</f>
        <v>0</v>
      </c>
    </row>
    <row r="13" spans="2:26" s="18" customFormat="1" ht="12.75" customHeight="1" x14ac:dyDescent="0.15">
      <c r="B13" s="744"/>
      <c r="C13" s="747"/>
      <c r="D13" s="502" t="s">
        <v>199</v>
      </c>
      <c r="E13" s="300">
        <f>'2_個別入力シート（新生活以外）'!I11</f>
        <v>0</v>
      </c>
      <c r="F13" s="299">
        <f>'2_個別入力シート（新生活以外）'!J11</f>
        <v>0</v>
      </c>
      <c r="G13" s="299">
        <f>'2_個別入力シート（新生活以外）'!K11</f>
        <v>0</v>
      </c>
      <c r="H13" s="299">
        <f>'2_個別入力シート（新生活以外）'!L11</f>
        <v>0</v>
      </c>
      <c r="I13" s="301">
        <f>'2_個別入力シート（新生活以外）'!M11</f>
        <v>0</v>
      </c>
      <c r="J13" s="309" t="b">
        <f>'2_個別入力シート（新生活以外）'!N11</f>
        <v>0</v>
      </c>
      <c r="K13" s="303">
        <f>'2_個別入力シート（新生活以外）'!O11</f>
        <v>0</v>
      </c>
      <c r="L13" s="304">
        <f>'2_個別入力シート（新生活以外）'!P11</f>
        <v>0</v>
      </c>
      <c r="M13" s="303">
        <f>'2_個別入力シート（新生活以外）'!Q11</f>
        <v>0</v>
      </c>
      <c r="N13" s="268"/>
      <c r="O13" s="269"/>
      <c r="P13" s="305"/>
      <c r="Q13" s="306"/>
      <c r="R13" s="307"/>
      <c r="S13" s="308"/>
      <c r="U13" s="447">
        <f>'1_共通入力シート【記載必須】'!$B$7</f>
        <v>402141</v>
      </c>
      <c r="V13" s="285" t="str">
        <f>IF('1_共通入力シート【記載必須】'!$E$7="",'1_共通入力シート【記載必須】'!$D$7,'1_共通入力シート【記載必須】'!$E$7)</f>
        <v>豊前市</v>
      </c>
      <c r="W13" s="439" t="str">
        <f>'1_共通入力シート【記載必須】'!$C$7</f>
        <v>市町村</v>
      </c>
      <c r="X13" s="443">
        <f>'2_個別入力シート（新生活以外）'!FI11</f>
        <v>0</v>
      </c>
      <c r="Y13" s="443">
        <f>'2_個別入力シート（新生活以外）'!FJ11</f>
        <v>0</v>
      </c>
      <c r="Z13" s="499">
        <f>'2_個別入力シート（新生活以外）'!FK11</f>
        <v>0</v>
      </c>
    </row>
    <row r="14" spans="2:26" s="18" customFormat="1" ht="12.75" customHeight="1" x14ac:dyDescent="0.15">
      <c r="B14" s="744"/>
      <c r="C14" s="747"/>
      <c r="D14" s="502" t="s">
        <v>200</v>
      </c>
      <c r="E14" s="300">
        <f>'2_個別入力シート（新生活以外）'!I12</f>
        <v>0</v>
      </c>
      <c r="F14" s="299">
        <f>'2_個別入力シート（新生活以外）'!J12</f>
        <v>0</v>
      </c>
      <c r="G14" s="299">
        <f>'2_個別入力シート（新生活以外）'!K12</f>
        <v>0</v>
      </c>
      <c r="H14" s="299">
        <f>'2_個別入力シート（新生活以外）'!L12</f>
        <v>0</v>
      </c>
      <c r="I14" s="301">
        <f>'2_個別入力シート（新生活以外）'!M12</f>
        <v>0</v>
      </c>
      <c r="J14" s="309" t="b">
        <f>'2_個別入力シート（新生活以外）'!N12</f>
        <v>0</v>
      </c>
      <c r="K14" s="303">
        <f>'2_個別入力シート（新生活以外）'!O12</f>
        <v>0</v>
      </c>
      <c r="L14" s="304">
        <f>'2_個別入力シート（新生活以外）'!P12</f>
        <v>0</v>
      </c>
      <c r="M14" s="303">
        <f>'2_個別入力シート（新生活以外）'!Q12</f>
        <v>0</v>
      </c>
      <c r="N14" s="268"/>
      <c r="O14" s="269"/>
      <c r="P14" s="305"/>
      <c r="Q14" s="306"/>
      <c r="R14" s="307"/>
      <c r="S14" s="308"/>
      <c r="U14" s="447">
        <f>'1_共通入力シート【記載必須】'!$B$7</f>
        <v>402141</v>
      </c>
      <c r="V14" s="285" t="str">
        <f>IF('1_共通入力シート【記載必須】'!$E$7="",'1_共通入力シート【記載必須】'!$D$7,'1_共通入力シート【記載必須】'!$E$7)</f>
        <v>豊前市</v>
      </c>
      <c r="W14" s="439" t="str">
        <f>'1_共通入力シート【記載必須】'!$C$7</f>
        <v>市町村</v>
      </c>
      <c r="X14" s="443">
        <f>'2_個別入力シート（新生活以外）'!FI12</f>
        <v>0</v>
      </c>
      <c r="Y14" s="443">
        <f>'2_個別入力シート（新生活以外）'!FJ12</f>
        <v>0</v>
      </c>
      <c r="Z14" s="499">
        <f>'2_個別入力シート（新生活以外）'!FK12</f>
        <v>0</v>
      </c>
    </row>
    <row r="15" spans="2:26" s="18" customFormat="1" ht="12.75" customHeight="1" x14ac:dyDescent="0.15">
      <c r="B15" s="744"/>
      <c r="C15" s="747"/>
      <c r="D15" s="502" t="s">
        <v>201</v>
      </c>
      <c r="E15" s="300">
        <f>'2_個別入力シート（新生活以外）'!I13</f>
        <v>0</v>
      </c>
      <c r="F15" s="299">
        <f>'2_個別入力シート（新生活以外）'!J13</f>
        <v>0</v>
      </c>
      <c r="G15" s="299">
        <f>'2_個別入力シート（新生活以外）'!K13</f>
        <v>0</v>
      </c>
      <c r="H15" s="299">
        <f>'2_個別入力シート（新生活以外）'!L13</f>
        <v>0</v>
      </c>
      <c r="I15" s="301">
        <f>'2_個別入力シート（新生活以外）'!M13</f>
        <v>0</v>
      </c>
      <c r="J15" s="309" t="b">
        <f>'2_個別入力シート（新生活以外）'!N13</f>
        <v>0</v>
      </c>
      <c r="K15" s="303">
        <f>'2_個別入力シート（新生活以外）'!O13</f>
        <v>0</v>
      </c>
      <c r="L15" s="304">
        <f>'2_個別入力シート（新生活以外）'!P13</f>
        <v>0</v>
      </c>
      <c r="M15" s="303">
        <f>'2_個別入力シート（新生活以外）'!Q13</f>
        <v>0</v>
      </c>
      <c r="N15" s="268"/>
      <c r="O15" s="269"/>
      <c r="P15" s="305"/>
      <c r="Q15" s="306"/>
      <c r="R15" s="307"/>
      <c r="S15" s="308"/>
      <c r="U15" s="447">
        <f>'1_共通入力シート【記載必須】'!$B$7</f>
        <v>402141</v>
      </c>
      <c r="V15" s="285" t="str">
        <f>IF('1_共通入力シート【記載必須】'!$E$7="",'1_共通入力シート【記載必須】'!$D$7,'1_共通入力シート【記載必須】'!$E$7)</f>
        <v>豊前市</v>
      </c>
      <c r="W15" s="439" t="str">
        <f>'1_共通入力シート【記載必須】'!$C$7</f>
        <v>市町村</v>
      </c>
      <c r="X15" s="443">
        <f>'2_個別入力シート（新生活以外）'!FI13</f>
        <v>0</v>
      </c>
      <c r="Y15" s="443">
        <f>'2_個別入力シート（新生活以外）'!FJ13</f>
        <v>0</v>
      </c>
      <c r="Z15" s="499">
        <f>'2_個別入力シート（新生活以外）'!FK13</f>
        <v>0</v>
      </c>
    </row>
    <row r="16" spans="2:26" s="18" customFormat="1" ht="12.75" customHeight="1" x14ac:dyDescent="0.15">
      <c r="B16" s="744"/>
      <c r="C16" s="747"/>
      <c r="D16" s="502" t="s">
        <v>202</v>
      </c>
      <c r="E16" s="300">
        <f>'2_個別入力シート（新生活以外）'!I14</f>
        <v>0</v>
      </c>
      <c r="F16" s="299">
        <f>'2_個別入力シート（新生活以外）'!J14</f>
        <v>0</v>
      </c>
      <c r="G16" s="299">
        <f>'2_個別入力シート（新生活以外）'!K14</f>
        <v>0</v>
      </c>
      <c r="H16" s="299">
        <f>'2_個別入力シート（新生活以外）'!L14</f>
        <v>0</v>
      </c>
      <c r="I16" s="301">
        <f>'2_個別入力シート（新生活以外）'!M14</f>
        <v>0</v>
      </c>
      <c r="J16" s="309" t="b">
        <f>'2_個別入力シート（新生活以外）'!N14</f>
        <v>0</v>
      </c>
      <c r="K16" s="303">
        <f>'2_個別入力シート（新生活以外）'!O14</f>
        <v>0</v>
      </c>
      <c r="L16" s="304">
        <f>'2_個別入力シート（新生活以外）'!P14</f>
        <v>0</v>
      </c>
      <c r="M16" s="303">
        <f>'2_個別入力シート（新生活以外）'!Q14</f>
        <v>0</v>
      </c>
      <c r="N16" s="268"/>
      <c r="O16" s="269"/>
      <c r="P16" s="305"/>
      <c r="Q16" s="306"/>
      <c r="R16" s="307"/>
      <c r="S16" s="308"/>
      <c r="U16" s="447">
        <f>'1_共通入力シート【記載必須】'!$B$7</f>
        <v>402141</v>
      </c>
      <c r="V16" s="285" t="str">
        <f>IF('1_共通入力シート【記載必須】'!$E$7="",'1_共通入力シート【記載必須】'!$D$7,'1_共通入力シート【記載必須】'!$E$7)</f>
        <v>豊前市</v>
      </c>
      <c r="W16" s="439" t="str">
        <f>'1_共通入力シート【記載必須】'!$C$7</f>
        <v>市町村</v>
      </c>
      <c r="X16" s="443">
        <f>'2_個別入力シート（新生活以外）'!FI14</f>
        <v>0</v>
      </c>
      <c r="Y16" s="443">
        <f>'2_個別入力シート（新生活以外）'!FJ14</f>
        <v>0</v>
      </c>
      <c r="Z16" s="499">
        <f>'2_個別入力シート（新生活以外）'!FK14</f>
        <v>0</v>
      </c>
    </row>
    <row r="17" spans="2:26" s="18" customFormat="1" ht="12.75" customHeight="1" x14ac:dyDescent="0.15">
      <c r="B17" s="744"/>
      <c r="C17" s="747"/>
      <c r="D17" s="502" t="s">
        <v>203</v>
      </c>
      <c r="E17" s="300">
        <f>'2_個別入力シート（新生活以外）'!I15</f>
        <v>0</v>
      </c>
      <c r="F17" s="299">
        <f>'2_個別入力シート（新生活以外）'!J15</f>
        <v>0</v>
      </c>
      <c r="G17" s="299">
        <f>'2_個別入力シート（新生活以外）'!K15</f>
        <v>0</v>
      </c>
      <c r="H17" s="299">
        <f>'2_個別入力シート（新生活以外）'!L15</f>
        <v>0</v>
      </c>
      <c r="I17" s="301">
        <f>'2_個別入力シート（新生活以外）'!M15</f>
        <v>0</v>
      </c>
      <c r="J17" s="309" t="b">
        <f>'2_個別入力シート（新生活以外）'!N15</f>
        <v>0</v>
      </c>
      <c r="K17" s="303">
        <f>'2_個別入力シート（新生活以外）'!O15</f>
        <v>0</v>
      </c>
      <c r="L17" s="304">
        <f>'2_個別入力シート（新生活以外）'!P15</f>
        <v>0</v>
      </c>
      <c r="M17" s="303">
        <f>'2_個別入力シート（新生活以外）'!Q15</f>
        <v>0</v>
      </c>
      <c r="N17" s="268"/>
      <c r="O17" s="269"/>
      <c r="P17" s="305"/>
      <c r="Q17" s="306"/>
      <c r="R17" s="307"/>
      <c r="S17" s="308"/>
      <c r="U17" s="447">
        <f>'1_共通入力シート【記載必須】'!$B$7</f>
        <v>402141</v>
      </c>
      <c r="V17" s="285" t="str">
        <f>IF('1_共通入力シート【記載必須】'!$E$7="",'1_共通入力シート【記載必須】'!$D$7,'1_共通入力シート【記載必須】'!$E$7)</f>
        <v>豊前市</v>
      </c>
      <c r="W17" s="439" t="str">
        <f>'1_共通入力シート【記載必須】'!$C$7</f>
        <v>市町村</v>
      </c>
      <c r="X17" s="443">
        <f>'2_個別入力シート（新生活以外）'!FI15</f>
        <v>0</v>
      </c>
      <c r="Y17" s="443">
        <f>'2_個別入力シート（新生活以外）'!FJ15</f>
        <v>0</v>
      </c>
      <c r="Z17" s="499">
        <f>'2_個別入力シート（新生活以外）'!FK15</f>
        <v>0</v>
      </c>
    </row>
    <row r="18" spans="2:26" s="18" customFormat="1" ht="12.75" customHeight="1" x14ac:dyDescent="0.15">
      <c r="B18" s="744"/>
      <c r="C18" s="747"/>
      <c r="D18" s="502" t="s">
        <v>204</v>
      </c>
      <c r="E18" s="300">
        <f>'2_個別入力シート（新生活以外）'!I16</f>
        <v>0</v>
      </c>
      <c r="F18" s="299">
        <f>'2_個別入力シート（新生活以外）'!J16</f>
        <v>0</v>
      </c>
      <c r="G18" s="299">
        <f>'2_個別入力シート（新生活以外）'!K16</f>
        <v>0</v>
      </c>
      <c r="H18" s="299">
        <f>'2_個別入力シート（新生活以外）'!L16</f>
        <v>0</v>
      </c>
      <c r="I18" s="301">
        <f>'2_個別入力シート（新生活以外）'!M16</f>
        <v>0</v>
      </c>
      <c r="J18" s="302" t="b">
        <f>'2_個別入力シート（新生活以外）'!N16</f>
        <v>0</v>
      </c>
      <c r="K18" s="303">
        <f>'2_個別入力シート（新生活以外）'!O16</f>
        <v>0</v>
      </c>
      <c r="L18" s="304">
        <f>'2_個別入力シート（新生活以外）'!P16</f>
        <v>0</v>
      </c>
      <c r="M18" s="303">
        <f>'2_個別入力シート（新生活以外）'!Q16</f>
        <v>0</v>
      </c>
      <c r="N18" s="268"/>
      <c r="O18" s="269"/>
      <c r="P18" s="305"/>
      <c r="Q18" s="306"/>
      <c r="R18" s="307"/>
      <c r="S18" s="308"/>
      <c r="U18" s="447">
        <f>'1_共通入力シート【記載必須】'!$B$7</f>
        <v>402141</v>
      </c>
      <c r="V18" s="285" t="str">
        <f>IF('1_共通入力シート【記載必須】'!$E$7="",'1_共通入力シート【記載必須】'!$D$7,'1_共通入力シート【記載必須】'!$E$7)</f>
        <v>豊前市</v>
      </c>
      <c r="W18" s="439" t="str">
        <f>'1_共通入力シート【記載必須】'!$C$7</f>
        <v>市町村</v>
      </c>
      <c r="X18" s="443">
        <f>'2_個別入力シート（新生活以外）'!FI16</f>
        <v>0</v>
      </c>
      <c r="Y18" s="443">
        <f>'2_個別入力シート（新生活以外）'!FJ16</f>
        <v>0</v>
      </c>
      <c r="Z18" s="499">
        <f>'2_個別入力シート（新生活以外）'!FK16</f>
        <v>0</v>
      </c>
    </row>
    <row r="19" spans="2:26" s="18" customFormat="1" ht="12.6" customHeight="1" x14ac:dyDescent="0.15">
      <c r="B19" s="744"/>
      <c r="C19" s="747"/>
      <c r="D19" s="502" t="s">
        <v>205</v>
      </c>
      <c r="E19" s="300">
        <f>'2_個別入力シート（新生活以外）'!I17</f>
        <v>0</v>
      </c>
      <c r="F19" s="299">
        <f>'2_個別入力シート（新生活以外）'!J17</f>
        <v>0</v>
      </c>
      <c r="G19" s="299">
        <f>'2_個別入力シート（新生活以外）'!K17</f>
        <v>0</v>
      </c>
      <c r="H19" s="299">
        <f>'2_個別入力シート（新生活以外）'!L17</f>
        <v>0</v>
      </c>
      <c r="I19" s="301">
        <f>'2_個別入力シート（新生活以外）'!M17</f>
        <v>0</v>
      </c>
      <c r="J19" s="302" t="b">
        <f>'2_個別入力シート（新生活以外）'!N17</f>
        <v>0</v>
      </c>
      <c r="K19" s="303">
        <f>'2_個別入力シート（新生活以外）'!O17</f>
        <v>0</v>
      </c>
      <c r="L19" s="304">
        <f>'2_個別入力シート（新生活以外）'!P17</f>
        <v>0</v>
      </c>
      <c r="M19" s="303">
        <f>'2_個別入力シート（新生活以外）'!Q17</f>
        <v>0</v>
      </c>
      <c r="N19" s="268"/>
      <c r="O19" s="269"/>
      <c r="P19" s="305"/>
      <c r="Q19" s="306"/>
      <c r="R19" s="307"/>
      <c r="S19" s="308"/>
      <c r="U19" s="447">
        <f>'1_共通入力シート【記載必須】'!$B$7</f>
        <v>402141</v>
      </c>
      <c r="V19" s="285" t="str">
        <f>IF('1_共通入力シート【記載必須】'!$E$7="",'1_共通入力シート【記載必須】'!$D$7,'1_共通入力シート【記載必須】'!$E$7)</f>
        <v>豊前市</v>
      </c>
      <c r="W19" s="439" t="str">
        <f>'1_共通入力シート【記載必須】'!$C$7</f>
        <v>市町村</v>
      </c>
      <c r="X19" s="443">
        <f>'2_個別入力シート（新生活以外）'!FI17</f>
        <v>0</v>
      </c>
      <c r="Y19" s="443">
        <f>'2_個別入力シート（新生活以外）'!FJ17</f>
        <v>0</v>
      </c>
      <c r="Z19" s="499">
        <f>'2_個別入力シート（新生活以外）'!FK17</f>
        <v>0</v>
      </c>
    </row>
    <row r="20" spans="2:26" s="18" customFormat="1" ht="12.75" customHeight="1" x14ac:dyDescent="0.15">
      <c r="B20" s="744"/>
      <c r="C20" s="747"/>
      <c r="D20" s="502" t="s">
        <v>206</v>
      </c>
      <c r="E20" s="300">
        <f>'2_個別入力シート（新生活以外）'!I18</f>
        <v>0</v>
      </c>
      <c r="F20" s="299">
        <f>'2_個別入力シート（新生活以外）'!J18</f>
        <v>0</v>
      </c>
      <c r="G20" s="299">
        <f>'2_個別入力シート（新生活以外）'!K18</f>
        <v>0</v>
      </c>
      <c r="H20" s="299">
        <f>'2_個別入力シート（新生活以外）'!L18</f>
        <v>0</v>
      </c>
      <c r="I20" s="301">
        <f>'2_個別入力シート（新生活以外）'!M18</f>
        <v>0</v>
      </c>
      <c r="J20" s="302" t="b">
        <f>'2_個別入力シート（新生活以外）'!N18</f>
        <v>0</v>
      </c>
      <c r="K20" s="303">
        <f>'2_個別入力シート（新生活以外）'!O18</f>
        <v>0</v>
      </c>
      <c r="L20" s="304">
        <f>'2_個別入力シート（新生活以外）'!P18</f>
        <v>0</v>
      </c>
      <c r="M20" s="303">
        <f>'2_個別入力シート（新生活以外）'!Q18</f>
        <v>0</v>
      </c>
      <c r="N20" s="268"/>
      <c r="O20" s="269"/>
      <c r="P20" s="305"/>
      <c r="Q20" s="306"/>
      <c r="R20" s="307"/>
      <c r="S20" s="308"/>
      <c r="U20" s="447">
        <f>'1_共通入力シート【記載必須】'!$B$7</f>
        <v>402141</v>
      </c>
      <c r="V20" s="285" t="str">
        <f>IF('1_共通入力シート【記載必須】'!$E$7="",'1_共通入力シート【記載必須】'!$D$7,'1_共通入力シート【記載必須】'!$E$7)</f>
        <v>豊前市</v>
      </c>
      <c r="W20" s="439" t="str">
        <f>'1_共通入力シート【記載必須】'!$C$7</f>
        <v>市町村</v>
      </c>
      <c r="X20" s="443">
        <f>'2_個別入力シート（新生活以外）'!FI18</f>
        <v>0</v>
      </c>
      <c r="Y20" s="443">
        <f>'2_個別入力シート（新生活以外）'!FJ18</f>
        <v>0</v>
      </c>
      <c r="Z20" s="499">
        <f>'2_個別入力シート（新生活以外）'!FK18</f>
        <v>0</v>
      </c>
    </row>
    <row r="21" spans="2:26" s="18" customFormat="1" ht="12.75" customHeight="1" x14ac:dyDescent="0.15">
      <c r="B21" s="744"/>
      <c r="C21" s="747"/>
      <c r="D21" s="502" t="s">
        <v>207</v>
      </c>
      <c r="E21" s="300">
        <f>'2_個別入力シート（新生活以外）'!I19</f>
        <v>0</v>
      </c>
      <c r="F21" s="299">
        <f>'2_個別入力シート（新生活以外）'!J19</f>
        <v>0</v>
      </c>
      <c r="G21" s="299">
        <f>'2_個別入力シート（新生活以外）'!K19</f>
        <v>0</v>
      </c>
      <c r="H21" s="299">
        <f>'2_個別入力シート（新生活以外）'!L19</f>
        <v>0</v>
      </c>
      <c r="I21" s="301">
        <f>'2_個別入力シート（新生活以外）'!M19</f>
        <v>0</v>
      </c>
      <c r="J21" s="302" t="b">
        <f>'2_個別入力シート（新生活以外）'!N19</f>
        <v>0</v>
      </c>
      <c r="K21" s="303">
        <f>'2_個別入力シート（新生活以外）'!O19</f>
        <v>0</v>
      </c>
      <c r="L21" s="304">
        <f>'2_個別入力シート（新生活以外）'!P19</f>
        <v>0</v>
      </c>
      <c r="M21" s="303">
        <f>'2_個別入力シート（新生活以外）'!Q19</f>
        <v>0</v>
      </c>
      <c r="N21" s="268"/>
      <c r="O21" s="269"/>
      <c r="P21" s="305"/>
      <c r="Q21" s="306"/>
      <c r="R21" s="307"/>
      <c r="S21" s="308"/>
      <c r="U21" s="447">
        <f>'1_共通入力シート【記載必須】'!$B$7</f>
        <v>402141</v>
      </c>
      <c r="V21" s="285" t="str">
        <f>IF('1_共通入力シート【記載必須】'!$E$7="",'1_共通入力シート【記載必須】'!$D$7,'1_共通入力シート【記載必須】'!$E$7)</f>
        <v>豊前市</v>
      </c>
      <c r="W21" s="439" t="str">
        <f>'1_共通入力シート【記載必須】'!$C$7</f>
        <v>市町村</v>
      </c>
      <c r="X21" s="443">
        <f>'2_個別入力シート（新生活以外）'!FI19</f>
        <v>0</v>
      </c>
      <c r="Y21" s="443">
        <f>'2_個別入力シート（新生活以外）'!FJ19</f>
        <v>0</v>
      </c>
      <c r="Z21" s="499">
        <f>'2_個別入力シート（新生活以外）'!FK19</f>
        <v>0</v>
      </c>
    </row>
    <row r="22" spans="2:26" s="18" customFormat="1" ht="12.75" customHeight="1" x14ac:dyDescent="0.15">
      <c r="B22" s="744"/>
      <c r="C22" s="747"/>
      <c r="D22" s="502" t="s">
        <v>208</v>
      </c>
      <c r="E22" s="300">
        <f>'2_個別入力シート（新生活以外）'!I20</f>
        <v>0</v>
      </c>
      <c r="F22" s="299">
        <f>'2_個別入力シート（新生活以外）'!J20</f>
        <v>0</v>
      </c>
      <c r="G22" s="299">
        <f>'2_個別入力シート（新生活以外）'!K20</f>
        <v>0</v>
      </c>
      <c r="H22" s="299">
        <f>'2_個別入力シート（新生活以外）'!L20</f>
        <v>0</v>
      </c>
      <c r="I22" s="301">
        <f>'2_個別入力シート（新生活以外）'!M20</f>
        <v>0</v>
      </c>
      <c r="J22" s="302" t="b">
        <f>'2_個別入力シート（新生活以外）'!N20</f>
        <v>0</v>
      </c>
      <c r="K22" s="303">
        <f>'2_個別入力シート（新生活以外）'!O20</f>
        <v>0</v>
      </c>
      <c r="L22" s="304">
        <f>'2_個別入力シート（新生活以外）'!P20</f>
        <v>0</v>
      </c>
      <c r="M22" s="303">
        <f>'2_個別入力シート（新生活以外）'!Q20</f>
        <v>0</v>
      </c>
      <c r="N22" s="268"/>
      <c r="O22" s="269"/>
      <c r="P22" s="305"/>
      <c r="Q22" s="306"/>
      <c r="R22" s="307"/>
      <c r="S22" s="308"/>
      <c r="U22" s="447">
        <f>'1_共通入力シート【記載必須】'!$B$7</f>
        <v>402141</v>
      </c>
      <c r="V22" s="285" t="str">
        <f>IF('1_共通入力シート【記載必須】'!$E$7="",'1_共通入力シート【記載必須】'!$D$7,'1_共通入力シート【記載必須】'!$E$7)</f>
        <v>豊前市</v>
      </c>
      <c r="W22" s="439" t="str">
        <f>'1_共通入力シート【記載必須】'!$C$7</f>
        <v>市町村</v>
      </c>
      <c r="X22" s="443">
        <f>'2_個別入力シート（新生活以外）'!FI20</f>
        <v>0</v>
      </c>
      <c r="Y22" s="443">
        <f>'2_個別入力シート（新生活以外）'!FJ20</f>
        <v>0</v>
      </c>
      <c r="Z22" s="499">
        <f>'2_個別入力シート（新生活以外）'!FK20</f>
        <v>0</v>
      </c>
    </row>
    <row r="23" spans="2:26" s="18" customFormat="1" ht="12.75" customHeight="1" x14ac:dyDescent="0.15">
      <c r="B23" s="744"/>
      <c r="C23" s="747"/>
      <c r="D23" s="502" t="s">
        <v>209</v>
      </c>
      <c r="E23" s="300">
        <f>'2_個別入力シート（新生活以外）'!I21</f>
        <v>0</v>
      </c>
      <c r="F23" s="299">
        <f>'2_個別入力シート（新生活以外）'!J21</f>
        <v>0</v>
      </c>
      <c r="G23" s="299">
        <f>'2_個別入力シート（新生活以外）'!K21</f>
        <v>0</v>
      </c>
      <c r="H23" s="299">
        <f>'2_個別入力シート（新生活以外）'!L21</f>
        <v>0</v>
      </c>
      <c r="I23" s="301">
        <f>'2_個別入力シート（新生活以外）'!M21</f>
        <v>0</v>
      </c>
      <c r="J23" s="302" t="b">
        <f>'2_個別入力シート（新生活以外）'!N21</f>
        <v>0</v>
      </c>
      <c r="K23" s="303">
        <f>'2_個別入力シート（新生活以外）'!O21</f>
        <v>0</v>
      </c>
      <c r="L23" s="304">
        <f>'2_個別入力シート（新生活以外）'!P21</f>
        <v>0</v>
      </c>
      <c r="M23" s="303">
        <f>'2_個別入力シート（新生活以外）'!Q21</f>
        <v>0</v>
      </c>
      <c r="N23" s="268"/>
      <c r="O23" s="269"/>
      <c r="P23" s="305"/>
      <c r="Q23" s="306"/>
      <c r="R23" s="307"/>
      <c r="S23" s="308"/>
      <c r="U23" s="447">
        <f>'1_共通入力シート【記載必須】'!$B$7</f>
        <v>402141</v>
      </c>
      <c r="V23" s="285" t="str">
        <f>IF('1_共通入力シート【記載必須】'!$E$7="",'1_共通入力シート【記載必須】'!$D$7,'1_共通入力シート【記載必須】'!$E$7)</f>
        <v>豊前市</v>
      </c>
      <c r="W23" s="439" t="str">
        <f>'1_共通入力シート【記載必須】'!$C$7</f>
        <v>市町村</v>
      </c>
      <c r="X23" s="443">
        <f>'2_個別入力シート（新生活以外）'!FI21</f>
        <v>0</v>
      </c>
      <c r="Y23" s="443">
        <f>'2_個別入力シート（新生活以外）'!FJ21</f>
        <v>0</v>
      </c>
      <c r="Z23" s="499">
        <f>'2_個別入力シート（新生活以外）'!FK21</f>
        <v>0</v>
      </c>
    </row>
    <row r="24" spans="2:26" s="18" customFormat="1" ht="12.75" customHeight="1" x14ac:dyDescent="0.15">
      <c r="B24" s="744"/>
      <c r="C24" s="747"/>
      <c r="D24" s="502" t="s">
        <v>210</v>
      </c>
      <c r="E24" s="300">
        <f>'2_個別入力シート（新生活以外）'!I22</f>
        <v>0</v>
      </c>
      <c r="F24" s="299">
        <f>'2_個別入力シート（新生活以外）'!J22</f>
        <v>0</v>
      </c>
      <c r="G24" s="299">
        <f>'2_個別入力シート（新生活以外）'!K22</f>
        <v>0</v>
      </c>
      <c r="H24" s="299">
        <f>'2_個別入力シート（新生活以外）'!L22</f>
        <v>0</v>
      </c>
      <c r="I24" s="301">
        <f>'2_個別入力シート（新生活以外）'!M22</f>
        <v>0</v>
      </c>
      <c r="J24" s="302" t="b">
        <f>'2_個別入力シート（新生活以外）'!N22</f>
        <v>0</v>
      </c>
      <c r="K24" s="303">
        <f>'2_個別入力シート（新生活以外）'!O22</f>
        <v>0</v>
      </c>
      <c r="L24" s="304">
        <f>'2_個別入力シート（新生活以外）'!P22</f>
        <v>0</v>
      </c>
      <c r="M24" s="303">
        <f>'2_個別入力シート（新生活以外）'!Q22</f>
        <v>0</v>
      </c>
      <c r="N24" s="268"/>
      <c r="O24" s="269"/>
      <c r="P24" s="305"/>
      <c r="Q24" s="306"/>
      <c r="R24" s="307"/>
      <c r="S24" s="308"/>
      <c r="U24" s="447">
        <f>'1_共通入力シート【記載必須】'!$B$7</f>
        <v>402141</v>
      </c>
      <c r="V24" s="285" t="str">
        <f>IF('1_共通入力シート【記載必須】'!$E$7="",'1_共通入力シート【記載必須】'!$D$7,'1_共通入力シート【記載必須】'!$E$7)</f>
        <v>豊前市</v>
      </c>
      <c r="W24" s="439" t="str">
        <f>'1_共通入力シート【記載必須】'!$C$7</f>
        <v>市町村</v>
      </c>
      <c r="X24" s="443">
        <f>'2_個別入力シート（新生活以外）'!FI22</f>
        <v>0</v>
      </c>
      <c r="Y24" s="443">
        <f>'2_個別入力シート（新生活以外）'!FJ22</f>
        <v>0</v>
      </c>
      <c r="Z24" s="499">
        <f>'2_個別入力シート（新生活以外）'!FK22</f>
        <v>0</v>
      </c>
    </row>
    <row r="25" spans="2:26" s="18" customFormat="1" ht="12.75" customHeight="1" x14ac:dyDescent="0.15">
      <c r="B25" s="744"/>
      <c r="C25" s="747"/>
      <c r="D25" s="502" t="s">
        <v>211</v>
      </c>
      <c r="E25" s="300">
        <f>'2_個別入力シート（新生活以外）'!I23</f>
        <v>0</v>
      </c>
      <c r="F25" s="299">
        <f>'2_個別入力シート（新生活以外）'!J23</f>
        <v>0</v>
      </c>
      <c r="G25" s="299">
        <f>'2_個別入力シート（新生活以外）'!K23</f>
        <v>0</v>
      </c>
      <c r="H25" s="299">
        <f>'2_個別入力シート（新生活以外）'!L23</f>
        <v>0</v>
      </c>
      <c r="I25" s="301">
        <f>'2_個別入力シート（新生活以外）'!M23</f>
        <v>0</v>
      </c>
      <c r="J25" s="302" t="b">
        <f>'2_個別入力シート（新生活以外）'!N23</f>
        <v>0</v>
      </c>
      <c r="K25" s="303">
        <f>'2_個別入力シート（新生活以外）'!O23</f>
        <v>0</v>
      </c>
      <c r="L25" s="304">
        <f>'2_個別入力シート（新生活以外）'!P23</f>
        <v>0</v>
      </c>
      <c r="M25" s="303">
        <f>'2_個別入力シート（新生活以外）'!Q23</f>
        <v>0</v>
      </c>
      <c r="N25" s="268"/>
      <c r="O25" s="269"/>
      <c r="P25" s="305"/>
      <c r="Q25" s="306"/>
      <c r="R25" s="307"/>
      <c r="S25" s="308"/>
      <c r="U25" s="447">
        <f>'1_共通入力シート【記載必須】'!$B$7</f>
        <v>402141</v>
      </c>
      <c r="V25" s="285" t="str">
        <f>IF('1_共通入力シート【記載必須】'!$E$7="",'1_共通入力シート【記載必須】'!$D$7,'1_共通入力シート【記載必須】'!$E$7)</f>
        <v>豊前市</v>
      </c>
      <c r="W25" s="439" t="str">
        <f>'1_共通入力シート【記載必須】'!$C$7</f>
        <v>市町村</v>
      </c>
      <c r="X25" s="443">
        <f>'2_個別入力シート（新生活以外）'!FI23</f>
        <v>0</v>
      </c>
      <c r="Y25" s="443">
        <f>'2_個別入力シート（新生活以外）'!FJ23</f>
        <v>0</v>
      </c>
      <c r="Z25" s="499">
        <f>'2_個別入力シート（新生活以外）'!FK23</f>
        <v>0</v>
      </c>
    </row>
    <row r="26" spans="2:26" s="18" customFormat="1" ht="12.75" customHeight="1" x14ac:dyDescent="0.15">
      <c r="B26" s="744"/>
      <c r="C26" s="747"/>
      <c r="D26" s="502" t="s">
        <v>212</v>
      </c>
      <c r="E26" s="300">
        <f>'2_個別入力シート（新生活以外）'!I24</f>
        <v>0</v>
      </c>
      <c r="F26" s="299">
        <f>'2_個別入力シート（新生活以外）'!J24</f>
        <v>0</v>
      </c>
      <c r="G26" s="299">
        <f>'2_個別入力シート（新生活以外）'!K24</f>
        <v>0</v>
      </c>
      <c r="H26" s="299">
        <f>'2_個別入力シート（新生活以外）'!L24</f>
        <v>0</v>
      </c>
      <c r="I26" s="301">
        <f>'2_個別入力シート（新生活以外）'!M24</f>
        <v>0</v>
      </c>
      <c r="J26" s="302" t="b">
        <f>'2_個別入力シート（新生活以外）'!N24</f>
        <v>0</v>
      </c>
      <c r="K26" s="303">
        <f>'2_個別入力シート（新生活以外）'!O24</f>
        <v>0</v>
      </c>
      <c r="L26" s="304">
        <f>'2_個別入力シート（新生活以外）'!P24</f>
        <v>0</v>
      </c>
      <c r="M26" s="303">
        <f>'2_個別入力シート（新生活以外）'!Q24</f>
        <v>0</v>
      </c>
      <c r="N26" s="268"/>
      <c r="O26" s="269"/>
      <c r="P26" s="305"/>
      <c r="Q26" s="306"/>
      <c r="R26" s="307"/>
      <c r="S26" s="308"/>
      <c r="U26" s="447">
        <f>'1_共通入力シート【記載必須】'!$B$7</f>
        <v>402141</v>
      </c>
      <c r="V26" s="285" t="str">
        <f>IF('1_共通入力シート【記載必須】'!$E$7="",'1_共通入力シート【記載必須】'!$D$7,'1_共通入力シート【記載必須】'!$E$7)</f>
        <v>豊前市</v>
      </c>
      <c r="W26" s="439" t="str">
        <f>'1_共通入力シート【記載必須】'!$C$7</f>
        <v>市町村</v>
      </c>
      <c r="X26" s="443">
        <f>'2_個別入力シート（新生活以外）'!FI24</f>
        <v>0</v>
      </c>
      <c r="Y26" s="443">
        <f>'2_個別入力シート（新生活以外）'!FJ24</f>
        <v>0</v>
      </c>
      <c r="Z26" s="499">
        <f>'2_個別入力シート（新生活以外）'!FK24</f>
        <v>0</v>
      </c>
    </row>
    <row r="27" spans="2:26" s="18" customFormat="1" ht="12.75" customHeight="1" x14ac:dyDescent="0.15">
      <c r="B27" s="744"/>
      <c r="C27" s="747"/>
      <c r="D27" s="502" t="s">
        <v>213</v>
      </c>
      <c r="E27" s="300">
        <f>'2_個別入力シート（新生活以外）'!I25</f>
        <v>0</v>
      </c>
      <c r="F27" s="299">
        <f>'2_個別入力シート（新生活以外）'!J25</f>
        <v>0</v>
      </c>
      <c r="G27" s="299">
        <f>'2_個別入力シート（新生活以外）'!K25</f>
        <v>0</v>
      </c>
      <c r="H27" s="299">
        <f>'2_個別入力シート（新生活以外）'!L25</f>
        <v>0</v>
      </c>
      <c r="I27" s="301">
        <f>'2_個別入力シート（新生活以外）'!M25</f>
        <v>0</v>
      </c>
      <c r="J27" s="302" t="b">
        <f>'2_個別入力シート（新生活以外）'!N25</f>
        <v>0</v>
      </c>
      <c r="K27" s="303">
        <f>'2_個別入力シート（新生活以外）'!O25</f>
        <v>0</v>
      </c>
      <c r="L27" s="304">
        <f>'2_個別入力シート（新生活以外）'!P25</f>
        <v>0</v>
      </c>
      <c r="M27" s="303">
        <f>'2_個別入力シート（新生活以外）'!Q25</f>
        <v>0</v>
      </c>
      <c r="N27" s="268"/>
      <c r="O27" s="269"/>
      <c r="P27" s="305"/>
      <c r="Q27" s="306"/>
      <c r="R27" s="307"/>
      <c r="S27" s="308"/>
      <c r="U27" s="447">
        <f>'1_共通入力シート【記載必須】'!$B$7</f>
        <v>402141</v>
      </c>
      <c r="V27" s="285" t="str">
        <f>IF('1_共通入力シート【記載必須】'!$E$7="",'1_共通入力シート【記載必須】'!$D$7,'1_共通入力シート【記載必須】'!$E$7)</f>
        <v>豊前市</v>
      </c>
      <c r="W27" s="439" t="str">
        <f>'1_共通入力シート【記載必須】'!$C$7</f>
        <v>市町村</v>
      </c>
      <c r="X27" s="442">
        <f>'2_個別入力シート（新生活以外）'!FI25</f>
        <v>0</v>
      </c>
      <c r="Y27" s="442">
        <f>'2_個別入力シート（新生活以外）'!FJ25</f>
        <v>0</v>
      </c>
      <c r="Z27" s="499">
        <f>'2_個別入力シート（新生活以外）'!FK25</f>
        <v>0</v>
      </c>
    </row>
    <row r="28" spans="2:26" s="18" customFormat="1" ht="12.75" customHeight="1" thickBot="1" x14ac:dyDescent="0.2">
      <c r="B28" s="745"/>
      <c r="C28" s="748"/>
      <c r="D28" s="503" t="s">
        <v>118</v>
      </c>
      <c r="E28" s="310" t="str">
        <f>'3_個別入力シート（新生活）'!I7</f>
        <v>R7当</v>
      </c>
      <c r="F28" s="311" t="str">
        <f>'3_個別入力シート（新生活）'!J7</f>
        <v>結婚新生活支援事業</v>
      </c>
      <c r="G28" s="311" t="str">
        <f>'3_個別入力シート（新生活）'!K7</f>
        <v>都道府県主導型市町村連携コース</v>
      </c>
      <c r="H28" s="311" t="str">
        <f>'3_個別入力シート（新生活）'!L7</f>
        <v>4_2 結婚新生活支援事業（都道府県主導型市町村連携コース）</v>
      </c>
      <c r="I28" s="312" t="str">
        <f>'3_個別入力シート（新生活）'!M7</f>
        <v>豊前市結婚新生活支援助成事業</v>
      </c>
      <c r="J28" s="313">
        <f>'3_個別入力シート（新生活）'!N7</f>
        <v>0.66666666666666663</v>
      </c>
      <c r="K28" s="314">
        <f>'3_個別入力シート（新生活）'!O7</f>
        <v>1800000</v>
      </c>
      <c r="L28" s="315">
        <f>'3_個別入力シート（新生活）'!P7</f>
        <v>0</v>
      </c>
      <c r="M28" s="314">
        <f>'3_個別入力シート（新生活）'!Q7</f>
        <v>1800000</v>
      </c>
      <c r="N28" s="276"/>
      <c r="O28" s="277">
        <f>P28+Q28</f>
        <v>5</v>
      </c>
      <c r="P28" s="316">
        <f>'3_個別入力シート（新生活）'!AN7</f>
        <v>2</v>
      </c>
      <c r="Q28" s="317">
        <f>'3_個別入力シート（新生活）'!AO7</f>
        <v>3</v>
      </c>
      <c r="R28" s="318">
        <f>'3_個別入力シート（新生活）'!AQ7</f>
        <v>3</v>
      </c>
      <c r="S28" s="319">
        <f>'3_個別入力シート（新生活）'!AV7</f>
        <v>260000</v>
      </c>
      <c r="U28" s="447">
        <f>'1_共通入力シート【記載必須】'!$B$7</f>
        <v>402141</v>
      </c>
      <c r="V28" s="285" t="str">
        <f>IF('1_共通入力シート【記載必須】'!$E$7="",'1_共通入力シート【記載必須】'!$D$7,'1_共通入力シート【記載必須】'!$E$7)</f>
        <v>豊前市</v>
      </c>
      <c r="W28" s="439" t="str">
        <f>'1_共通入力シート【記載必須】'!$C$7</f>
        <v>市町村</v>
      </c>
      <c r="X28" s="442">
        <f>'3_個別入力シート（新生活）'!CO7</f>
        <v>45747</v>
      </c>
      <c r="Y28" s="442">
        <f>'3_個別入力シート（新生活）'!CP7</f>
        <v>0</v>
      </c>
      <c r="Z28" s="500">
        <f>'3_個別入力シート（新生活）'!CQ7</f>
        <v>0</v>
      </c>
    </row>
    <row r="29" spans="2:26" ht="13.5" customHeight="1" thickTop="1" x14ac:dyDescent="0.15">
      <c r="B29" s="419"/>
      <c r="C29" s="749"/>
      <c r="D29" s="749"/>
      <c r="E29" s="749"/>
      <c r="F29" s="749"/>
      <c r="G29" s="749"/>
      <c r="H29" s="749"/>
      <c r="I29" s="749"/>
      <c r="J29" s="749"/>
      <c r="K29" s="749"/>
      <c r="L29" s="749"/>
      <c r="M29" s="749"/>
      <c r="N29" s="320"/>
      <c r="O29" s="320"/>
      <c r="P29" s="320"/>
      <c r="Q29" s="320"/>
      <c r="R29" s="320"/>
      <c r="S29" s="320"/>
    </row>
    <row r="30" spans="2:26" ht="13.5" customHeight="1" x14ac:dyDescent="0.15">
      <c r="B30" s="18"/>
      <c r="C30" s="750"/>
      <c r="D30" s="750"/>
      <c r="E30" s="750"/>
      <c r="F30" s="750"/>
      <c r="G30" s="750"/>
      <c r="H30" s="750"/>
      <c r="I30" s="750"/>
      <c r="J30" s="750"/>
      <c r="K30" s="750"/>
      <c r="L30" s="750"/>
      <c r="M30" s="750"/>
      <c r="N30" s="320"/>
      <c r="O30" s="320"/>
      <c r="P30" s="320"/>
      <c r="Q30" s="320"/>
      <c r="R30" s="320"/>
      <c r="S30" s="320"/>
    </row>
  </sheetData>
  <sheetProtection sheet="1" formatCells="0" autoFilter="0"/>
  <autoFilter ref="B8:Z28" xr:uid="{9099DD60-8224-4950-8DCC-51AC68AF2F56}"/>
  <mergeCells count="9">
    <mergeCell ref="C30:M30"/>
    <mergeCell ref="F5:I5"/>
    <mergeCell ref="O5:S6"/>
    <mergeCell ref="X7:X8"/>
    <mergeCell ref="Y7:Z7"/>
    <mergeCell ref="U7:W7"/>
    <mergeCell ref="B9:B28"/>
    <mergeCell ref="C9:C28"/>
    <mergeCell ref="C29:M29"/>
  </mergeCells>
  <phoneticPr fontId="52"/>
  <pageMargins left="0.51181102362204722" right="0.51181102362204722" top="0.74803149606299213" bottom="0.74803149606299213" header="0.31496062992125984" footer="0.31496062992125984"/>
  <pageSetup paperSize="9" scale="4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7B372-E80A-410B-B4FA-72A24F6BF19A}">
  <sheetPr codeName="Sheet5">
    <tabColor rgb="FFFF0000"/>
    <pageSetUpPr fitToPage="1"/>
  </sheetPr>
  <dimension ref="A1:AX150"/>
  <sheetViews>
    <sheetView showGridLines="0" tabSelected="1" view="pageBreakPreview" zoomScaleNormal="120" zoomScaleSheetLayoutView="100" workbookViewId="0">
      <selection activeCell="AP14" sqref="AP14"/>
    </sheetView>
  </sheetViews>
  <sheetFormatPr defaultColWidth="2.7109375" defaultRowHeight="12" customHeight="1" x14ac:dyDescent="0.15"/>
  <cols>
    <col min="1" max="6" width="2.7109375" style="22"/>
    <col min="7" max="7" width="3" style="22" customWidth="1"/>
    <col min="8" max="34" width="2.7109375" style="22"/>
    <col min="35" max="35" width="2.7109375" style="22" customWidth="1"/>
    <col min="36" max="36" width="2.7109375" style="22"/>
    <col min="37" max="39" width="5.140625" style="22" hidden="1" customWidth="1"/>
    <col min="40" max="40" width="8" style="22" customWidth="1"/>
    <col min="41" max="41" width="6" style="22" bestFit="1" customWidth="1"/>
    <col min="42" max="45" width="16.140625" style="22" customWidth="1"/>
    <col min="46" max="16384" width="2.7109375" style="22"/>
  </cols>
  <sheetData>
    <row r="1" spans="1:44" ht="17.25" x14ac:dyDescent="0.15">
      <c r="A1" s="814" t="s">
        <v>289</v>
      </c>
      <c r="B1" s="814"/>
      <c r="C1" s="814"/>
      <c r="D1" s="814"/>
      <c r="E1" s="814"/>
      <c r="F1" s="814"/>
      <c r="G1" s="814"/>
      <c r="H1" s="814"/>
      <c r="I1" s="814"/>
      <c r="J1" s="18"/>
      <c r="K1" s="18"/>
      <c r="L1" s="18"/>
      <c r="M1" s="18"/>
      <c r="N1" s="18"/>
      <c r="O1" s="18"/>
      <c r="P1" s="18"/>
      <c r="Q1" s="18"/>
      <c r="R1" s="18"/>
      <c r="S1" s="18"/>
      <c r="T1" s="18"/>
      <c r="U1" s="18"/>
      <c r="V1" s="18"/>
      <c r="W1" s="18"/>
      <c r="X1" s="18"/>
      <c r="Y1" s="18"/>
      <c r="Z1" s="18"/>
      <c r="AA1" s="18"/>
      <c r="AB1" s="18"/>
      <c r="AC1" s="18"/>
      <c r="AD1" s="18"/>
      <c r="AE1" s="18"/>
      <c r="AF1" s="19" t="s">
        <v>0</v>
      </c>
      <c r="AG1" s="815" t="s">
        <v>118</v>
      </c>
      <c r="AH1" s="816"/>
      <c r="AI1" s="817"/>
      <c r="AJ1" s="18"/>
      <c r="AK1" s="21" t="s">
        <v>190</v>
      </c>
      <c r="AL1" s="21"/>
      <c r="AM1" s="21"/>
      <c r="AN1" s="21"/>
      <c r="AO1" s="18"/>
      <c r="AP1" s="20"/>
    </row>
    <row r="2" spans="1:44" ht="12" customHeight="1" x14ac:dyDescent="0.15">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21"/>
      <c r="AL2" s="21"/>
      <c r="AM2" s="21"/>
      <c r="AN2" s="18"/>
      <c r="AO2" s="18"/>
      <c r="AP2" s="20"/>
    </row>
    <row r="3" spans="1:44" ht="12" customHeight="1" x14ac:dyDescent="0.15">
      <c r="A3" s="18"/>
      <c r="B3" s="21"/>
      <c r="C3" s="21"/>
      <c r="D3" s="21"/>
      <c r="E3" s="818" t="str">
        <f>IF(AK3="R7当","（令和７年度当初分）",IF(AK3="R6補","（令和６年度補正分）",""))</f>
        <v>（令和７年度当初分）</v>
      </c>
      <c r="F3" s="818"/>
      <c r="G3" s="818"/>
      <c r="H3" s="818"/>
      <c r="I3" s="818"/>
      <c r="J3" s="818"/>
      <c r="K3" s="818"/>
      <c r="L3" s="818"/>
      <c r="M3" s="753" t="s">
        <v>1</v>
      </c>
      <c r="N3" s="753"/>
      <c r="O3" s="753"/>
      <c r="P3" s="753"/>
      <c r="Q3" s="753"/>
      <c r="R3" s="753"/>
      <c r="S3" s="753"/>
      <c r="T3" s="753"/>
      <c r="U3" s="753"/>
      <c r="V3" s="753"/>
      <c r="W3" s="753"/>
      <c r="X3" s="753"/>
      <c r="Y3" s="753"/>
      <c r="Z3" s="753"/>
      <c r="AA3" s="753"/>
      <c r="AB3" s="819" t="str">
        <f>IF(AL3="都道府県","（都道府県分）",IF(AL3="政令指定都市","（市町村分）",IF(AL3="市町村","（市町村分）","")))</f>
        <v>（市町村分）</v>
      </c>
      <c r="AC3" s="819"/>
      <c r="AD3" s="819"/>
      <c r="AE3" s="819"/>
      <c r="AF3" s="819"/>
      <c r="AG3" s="819"/>
      <c r="AH3" s="18" t="s">
        <v>0</v>
      </c>
      <c r="AI3" s="18"/>
      <c r="AJ3" s="18"/>
      <c r="AK3" s="97" t="str">
        <f>VLOOKUP(AG1,'3_個別入力シート（新生活）'!$B$7:$CR$8,'3_個別入力シート（新生活）'!I6,0)</f>
        <v>R7当</v>
      </c>
      <c r="AL3" s="97" t="str">
        <f>VLOOKUP(AG1,'3_個別入力シート（新生活）'!$B$7:$CR$8,'3_個別入力シート（新生活）'!D6,0)</f>
        <v>市町村</v>
      </c>
      <c r="AM3" s="98"/>
      <c r="AN3" s="19"/>
      <c r="AO3" s="18"/>
      <c r="AP3" s="20"/>
    </row>
    <row r="4" spans="1:44" x14ac:dyDescent="0.15">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21"/>
      <c r="AL4" s="21"/>
      <c r="AM4" s="21"/>
      <c r="AN4" s="18"/>
      <c r="AO4" s="18"/>
      <c r="AP4" s="20"/>
    </row>
    <row r="5" spans="1:44" ht="15" customHeight="1" x14ac:dyDescent="0.15">
      <c r="A5" s="18"/>
      <c r="B5" s="18"/>
      <c r="C5" s="18"/>
      <c r="D5" s="18"/>
      <c r="E5" s="18"/>
      <c r="F5" s="18"/>
      <c r="G5" s="18"/>
      <c r="H5" s="44"/>
      <c r="I5" s="18"/>
      <c r="J5" s="18"/>
      <c r="K5" s="18"/>
      <c r="L5" s="18"/>
      <c r="M5" s="18"/>
      <c r="N5" s="820" t="s">
        <v>2</v>
      </c>
      <c r="O5" s="820"/>
      <c r="P5" s="820"/>
      <c r="Q5" s="820"/>
      <c r="R5" s="820"/>
      <c r="S5" s="820"/>
      <c r="T5" s="821" t="s">
        <v>527</v>
      </c>
      <c r="U5" s="821"/>
      <c r="V5" s="821"/>
      <c r="W5" s="821"/>
      <c r="X5" s="821"/>
      <c r="Y5" s="821"/>
      <c r="Z5" s="821"/>
      <c r="AA5" s="821"/>
      <c r="AB5" s="821"/>
      <c r="AC5" s="821"/>
      <c r="AD5" s="821"/>
      <c r="AE5" s="821"/>
      <c r="AF5" s="821"/>
      <c r="AG5" s="821"/>
      <c r="AH5" s="821"/>
      <c r="AI5" s="516"/>
      <c r="AJ5" s="18"/>
      <c r="AK5" s="21"/>
      <c r="AL5" s="21"/>
      <c r="AM5" s="21"/>
      <c r="AN5" s="18"/>
      <c r="AO5" s="18"/>
      <c r="AP5" s="20"/>
    </row>
    <row r="6" spans="1:44" ht="15" customHeight="1" x14ac:dyDescent="0.15">
      <c r="N6" s="795" t="s">
        <v>3</v>
      </c>
      <c r="O6" s="795"/>
      <c r="P6" s="795"/>
      <c r="Q6" s="795"/>
      <c r="R6" s="795"/>
      <c r="S6" s="795"/>
      <c r="T6" s="796" t="s">
        <v>528</v>
      </c>
      <c r="U6" s="796"/>
      <c r="V6" s="796"/>
      <c r="W6" s="796"/>
      <c r="X6" s="796"/>
      <c r="Y6" s="796"/>
      <c r="Z6" s="796"/>
      <c r="AA6" s="796"/>
      <c r="AB6" s="796"/>
      <c r="AC6" s="796"/>
      <c r="AD6" s="796"/>
      <c r="AE6" s="796"/>
      <c r="AF6" s="796"/>
      <c r="AG6" s="796"/>
      <c r="AH6" s="796"/>
      <c r="AI6" s="796"/>
      <c r="AK6" s="23"/>
      <c r="AL6" s="23"/>
      <c r="AM6" s="23"/>
      <c r="AP6" s="20"/>
    </row>
    <row r="7" spans="1:44" ht="12" customHeight="1" thickBot="1" x14ac:dyDescent="0.2">
      <c r="AK7" s="23"/>
      <c r="AL7" s="23"/>
      <c r="AM7" s="23"/>
      <c r="AP7" s="20"/>
    </row>
    <row r="8" spans="1:44" ht="12" customHeight="1" x14ac:dyDescent="0.15">
      <c r="A8" s="797" t="s">
        <v>4</v>
      </c>
      <c r="B8" s="798"/>
      <c r="C8" s="798"/>
      <c r="D8" s="798"/>
      <c r="E8" s="798"/>
      <c r="F8" s="798"/>
      <c r="G8" s="799"/>
      <c r="H8" s="803" t="s">
        <v>33</v>
      </c>
      <c r="I8" s="804"/>
      <c r="J8" s="804"/>
      <c r="K8" s="804"/>
      <c r="L8" s="804"/>
      <c r="M8" s="804"/>
      <c r="N8" s="804"/>
      <c r="O8" s="804"/>
      <c r="P8" s="804"/>
      <c r="Q8" s="804"/>
      <c r="R8" s="804"/>
      <c r="S8" s="804"/>
      <c r="T8" s="804"/>
      <c r="U8" s="804"/>
      <c r="V8" s="804"/>
      <c r="W8" s="804"/>
      <c r="X8" s="804"/>
      <c r="Y8" s="804"/>
      <c r="Z8" s="804"/>
      <c r="AA8" s="804"/>
      <c r="AB8" s="804"/>
      <c r="AC8" s="804"/>
      <c r="AD8" s="804"/>
      <c r="AE8" s="804"/>
      <c r="AF8" s="804"/>
      <c r="AG8" s="804"/>
      <c r="AH8" s="804"/>
      <c r="AI8" s="804"/>
      <c r="AJ8" s="805"/>
      <c r="AK8" s="23"/>
      <c r="AL8" s="23"/>
      <c r="AM8" s="23"/>
      <c r="AP8" s="23"/>
      <c r="AQ8" s="23"/>
    </row>
    <row r="9" spans="1:44" ht="12" customHeight="1" x14ac:dyDescent="0.15">
      <c r="A9" s="800"/>
      <c r="B9" s="801"/>
      <c r="C9" s="801"/>
      <c r="D9" s="801"/>
      <c r="E9" s="801"/>
      <c r="F9" s="801"/>
      <c r="G9" s="802"/>
      <c r="H9" s="806"/>
      <c r="I9" s="807"/>
      <c r="J9" s="807"/>
      <c r="K9" s="807"/>
      <c r="L9" s="807"/>
      <c r="M9" s="807"/>
      <c r="N9" s="807"/>
      <c r="O9" s="807"/>
      <c r="P9" s="807"/>
      <c r="Q9" s="807"/>
      <c r="R9" s="807"/>
      <c r="S9" s="807"/>
      <c r="T9" s="807"/>
      <c r="U9" s="807"/>
      <c r="V9" s="807"/>
      <c r="W9" s="807"/>
      <c r="X9" s="807"/>
      <c r="Y9" s="807"/>
      <c r="Z9" s="807"/>
      <c r="AA9" s="807"/>
      <c r="AB9" s="807"/>
      <c r="AC9" s="807"/>
      <c r="AD9" s="807"/>
      <c r="AE9" s="807"/>
      <c r="AF9" s="807"/>
      <c r="AG9" s="807"/>
      <c r="AH9" s="807"/>
      <c r="AI9" s="807"/>
      <c r="AJ9" s="808"/>
      <c r="AK9" s="23"/>
      <c r="AL9" s="23"/>
      <c r="AM9" s="23"/>
    </row>
    <row r="10" spans="1:44" ht="12" customHeight="1" x14ac:dyDescent="0.15">
      <c r="A10" s="809" t="s">
        <v>5</v>
      </c>
      <c r="B10" s="810"/>
      <c r="C10" s="810"/>
      <c r="D10" s="810"/>
      <c r="E10" s="810"/>
      <c r="F10" s="810"/>
      <c r="G10" s="811"/>
      <c r="H10" s="770" t="str">
        <f>VLOOKUP(AG1,'3_個別入力シート（新生活）'!$B$7:$CR$8,'3_個別入力シート（新生活）'!K6,0)&amp; ""</f>
        <v>都道府県主導型市町村連携コース</v>
      </c>
      <c r="I10" s="771"/>
      <c r="J10" s="771"/>
      <c r="K10" s="771"/>
      <c r="L10" s="771"/>
      <c r="M10" s="771"/>
      <c r="N10" s="771"/>
      <c r="O10" s="771"/>
      <c r="P10" s="771"/>
      <c r="Q10" s="771"/>
      <c r="R10" s="771"/>
      <c r="S10" s="771"/>
      <c r="T10" s="771"/>
      <c r="U10" s="771"/>
      <c r="V10" s="771"/>
      <c r="W10" s="771"/>
      <c r="X10" s="771"/>
      <c r="Y10" s="771"/>
      <c r="Z10" s="771"/>
      <c r="AA10" s="771"/>
      <c r="AB10" s="771"/>
      <c r="AC10" s="771"/>
      <c r="AD10" s="771"/>
      <c r="AE10" s="771"/>
      <c r="AF10" s="771"/>
      <c r="AG10" s="771"/>
      <c r="AH10" s="771"/>
      <c r="AI10" s="771"/>
      <c r="AJ10" s="812"/>
      <c r="AK10" s="23"/>
      <c r="AL10" s="23"/>
      <c r="AM10" s="23"/>
    </row>
    <row r="11" spans="1:44" ht="12" customHeight="1" x14ac:dyDescent="0.15">
      <c r="A11" s="800"/>
      <c r="B11" s="801"/>
      <c r="C11" s="801"/>
      <c r="D11" s="801"/>
      <c r="E11" s="801"/>
      <c r="F11" s="801"/>
      <c r="G11" s="802"/>
      <c r="H11" s="774"/>
      <c r="I11" s="775"/>
      <c r="J11" s="775"/>
      <c r="K11" s="775"/>
      <c r="L11" s="775"/>
      <c r="M11" s="775"/>
      <c r="N11" s="775"/>
      <c r="O11" s="775"/>
      <c r="P11" s="775"/>
      <c r="Q11" s="775"/>
      <c r="R11" s="775"/>
      <c r="S11" s="775"/>
      <c r="T11" s="775"/>
      <c r="U11" s="775"/>
      <c r="V11" s="775"/>
      <c r="W11" s="775"/>
      <c r="X11" s="775"/>
      <c r="Y11" s="775"/>
      <c r="Z11" s="775"/>
      <c r="AA11" s="775"/>
      <c r="AB11" s="775"/>
      <c r="AC11" s="775"/>
      <c r="AD11" s="775"/>
      <c r="AE11" s="775"/>
      <c r="AF11" s="775"/>
      <c r="AG11" s="775"/>
      <c r="AH11" s="775"/>
      <c r="AI11" s="775"/>
      <c r="AJ11" s="813"/>
      <c r="AK11" s="23"/>
      <c r="AL11" s="23"/>
      <c r="AM11" s="23"/>
      <c r="AP11" s="23"/>
      <c r="AQ11" s="23"/>
      <c r="AR11" s="23"/>
    </row>
    <row r="12" spans="1:44" ht="12" customHeight="1" x14ac:dyDescent="0.15">
      <c r="A12" s="768" t="s">
        <v>6</v>
      </c>
      <c r="B12" s="769"/>
      <c r="C12" s="769"/>
      <c r="D12" s="769"/>
      <c r="E12" s="769"/>
      <c r="F12" s="769"/>
      <c r="G12" s="769"/>
      <c r="H12" s="822" t="str">
        <f>VLOOKUP(AG1,'3_個別入力シート（新生活）'!$B$7:$CR$8,'3_個別入力シート（新生活）'!L6,0)&amp; ""</f>
        <v>4_2 結婚新生活支援事業（都道府県主導型市町村連携コース）</v>
      </c>
      <c r="I12" s="822"/>
      <c r="J12" s="822"/>
      <c r="K12" s="822"/>
      <c r="L12" s="822"/>
      <c r="M12" s="822"/>
      <c r="N12" s="822"/>
      <c r="O12" s="822"/>
      <c r="P12" s="822"/>
      <c r="Q12" s="822"/>
      <c r="R12" s="822"/>
      <c r="S12" s="822"/>
      <c r="T12" s="822"/>
      <c r="U12" s="822"/>
      <c r="V12" s="822"/>
      <c r="W12" s="822"/>
      <c r="X12" s="822"/>
      <c r="Y12" s="822"/>
      <c r="Z12" s="822"/>
      <c r="AA12" s="822"/>
      <c r="AB12" s="822"/>
      <c r="AC12" s="822"/>
      <c r="AD12" s="822"/>
      <c r="AE12" s="822"/>
      <c r="AF12" s="822"/>
      <c r="AG12" s="822"/>
      <c r="AH12" s="822"/>
      <c r="AI12" s="822"/>
      <c r="AJ12" s="823"/>
      <c r="AK12" s="23"/>
      <c r="AL12" s="23"/>
      <c r="AM12" s="23"/>
      <c r="AP12" s="23"/>
      <c r="AQ12" s="23"/>
      <c r="AR12" s="23"/>
    </row>
    <row r="13" spans="1:44" ht="12" customHeight="1" x14ac:dyDescent="0.15">
      <c r="A13" s="768"/>
      <c r="B13" s="769"/>
      <c r="C13" s="769"/>
      <c r="D13" s="769"/>
      <c r="E13" s="769"/>
      <c r="F13" s="769"/>
      <c r="G13" s="769"/>
      <c r="H13" s="822"/>
      <c r="I13" s="822"/>
      <c r="J13" s="822"/>
      <c r="K13" s="822"/>
      <c r="L13" s="822"/>
      <c r="M13" s="822"/>
      <c r="N13" s="822"/>
      <c r="O13" s="822"/>
      <c r="P13" s="822"/>
      <c r="Q13" s="822"/>
      <c r="R13" s="822"/>
      <c r="S13" s="822"/>
      <c r="T13" s="822"/>
      <c r="U13" s="822"/>
      <c r="V13" s="822"/>
      <c r="W13" s="822"/>
      <c r="X13" s="822"/>
      <c r="Y13" s="822"/>
      <c r="Z13" s="822"/>
      <c r="AA13" s="822"/>
      <c r="AB13" s="822"/>
      <c r="AC13" s="822"/>
      <c r="AD13" s="822"/>
      <c r="AE13" s="822"/>
      <c r="AF13" s="822"/>
      <c r="AG13" s="822"/>
      <c r="AH13" s="822"/>
      <c r="AI13" s="822"/>
      <c r="AJ13" s="823"/>
      <c r="AK13" s="23"/>
      <c r="AL13" s="23"/>
      <c r="AM13" s="23"/>
      <c r="AP13" s="52"/>
      <c r="AQ13" s="23"/>
      <c r="AR13" s="23"/>
    </row>
    <row r="14" spans="1:44" ht="12" customHeight="1" x14ac:dyDescent="0.15">
      <c r="A14" s="768" t="s">
        <v>7</v>
      </c>
      <c r="B14" s="769"/>
      <c r="C14" s="769"/>
      <c r="D14" s="769"/>
      <c r="E14" s="769"/>
      <c r="F14" s="769"/>
      <c r="G14" s="769"/>
      <c r="H14" s="770" t="str">
        <f>VLOOKUP(AG1,'3_個別入力シート（新生活）'!$B$7:$CR$8,'3_個別入力シート（新生活）'!M6,0)&amp; ""</f>
        <v>豊前市結婚新生活支援助成事業</v>
      </c>
      <c r="I14" s="771"/>
      <c r="J14" s="771"/>
      <c r="K14" s="771"/>
      <c r="L14" s="771"/>
      <c r="M14" s="771"/>
      <c r="N14" s="771"/>
      <c r="O14" s="771"/>
      <c r="P14" s="771"/>
      <c r="Q14" s="771"/>
      <c r="R14" s="771"/>
      <c r="S14" s="771"/>
      <c r="T14" s="771"/>
      <c r="U14" s="771"/>
      <c r="V14" s="771"/>
      <c r="W14" s="771"/>
      <c r="X14" s="771"/>
      <c r="Y14" s="771"/>
      <c r="Z14" s="771"/>
      <c r="AA14" s="771"/>
      <c r="AB14" s="776" t="s">
        <v>8</v>
      </c>
      <c r="AC14" s="776"/>
      <c r="AD14" s="776"/>
      <c r="AE14" s="776"/>
      <c r="AF14" s="777" t="str">
        <f>VLOOKUP(AG1,'3_個別入力シート（新生活）'!$B$7:$CR$8,'3_個別入力シート（新生活）'!U6,0)&amp; ""</f>
        <v>継続</v>
      </c>
      <c r="AG14" s="777"/>
      <c r="AH14" s="777"/>
      <c r="AI14" s="777"/>
      <c r="AJ14" s="778"/>
      <c r="AK14" s="23"/>
      <c r="AL14" s="23"/>
      <c r="AM14" s="23"/>
      <c r="AP14" s="23"/>
      <c r="AQ14" s="23"/>
      <c r="AR14" s="23"/>
    </row>
    <row r="15" spans="1:44" ht="12" customHeight="1" x14ac:dyDescent="0.15">
      <c r="A15" s="768"/>
      <c r="B15" s="769"/>
      <c r="C15" s="769"/>
      <c r="D15" s="769"/>
      <c r="E15" s="769"/>
      <c r="F15" s="769"/>
      <c r="G15" s="769"/>
      <c r="H15" s="772"/>
      <c r="I15" s="773"/>
      <c r="J15" s="773"/>
      <c r="K15" s="773"/>
      <c r="L15" s="773"/>
      <c r="M15" s="773"/>
      <c r="N15" s="773"/>
      <c r="O15" s="773"/>
      <c r="P15" s="773"/>
      <c r="Q15" s="773"/>
      <c r="R15" s="773"/>
      <c r="S15" s="773"/>
      <c r="T15" s="773"/>
      <c r="U15" s="773"/>
      <c r="V15" s="773"/>
      <c r="W15" s="773"/>
      <c r="X15" s="773"/>
      <c r="Y15" s="773"/>
      <c r="Z15" s="773"/>
      <c r="AA15" s="773"/>
      <c r="AB15" s="776"/>
      <c r="AC15" s="776"/>
      <c r="AD15" s="776"/>
      <c r="AE15" s="776"/>
      <c r="AF15" s="777"/>
      <c r="AG15" s="777"/>
      <c r="AH15" s="777"/>
      <c r="AI15" s="777"/>
      <c r="AJ15" s="778"/>
      <c r="AK15" s="23"/>
      <c r="AL15" s="23"/>
      <c r="AM15" s="23"/>
      <c r="AP15" s="23"/>
      <c r="AQ15" s="23"/>
      <c r="AR15" s="23"/>
    </row>
    <row r="16" spans="1:44" ht="12" customHeight="1" x14ac:dyDescent="0.15">
      <c r="A16" s="768"/>
      <c r="B16" s="769"/>
      <c r="C16" s="769"/>
      <c r="D16" s="769"/>
      <c r="E16" s="769"/>
      <c r="F16" s="769"/>
      <c r="G16" s="769"/>
      <c r="H16" s="774"/>
      <c r="I16" s="775"/>
      <c r="J16" s="775"/>
      <c r="K16" s="775"/>
      <c r="L16" s="775"/>
      <c r="M16" s="775"/>
      <c r="N16" s="775"/>
      <c r="O16" s="775"/>
      <c r="P16" s="775"/>
      <c r="Q16" s="775"/>
      <c r="R16" s="775"/>
      <c r="S16" s="775"/>
      <c r="T16" s="775"/>
      <c r="U16" s="775"/>
      <c r="V16" s="775"/>
      <c r="W16" s="775"/>
      <c r="X16" s="775"/>
      <c r="Y16" s="775"/>
      <c r="Z16" s="775"/>
      <c r="AA16" s="775"/>
      <c r="AB16" s="776"/>
      <c r="AC16" s="776"/>
      <c r="AD16" s="776"/>
      <c r="AE16" s="776"/>
      <c r="AF16" s="777"/>
      <c r="AG16" s="777"/>
      <c r="AH16" s="777"/>
      <c r="AI16" s="777"/>
      <c r="AJ16" s="778"/>
      <c r="AK16" s="23"/>
      <c r="AL16" s="23"/>
      <c r="AM16" s="23"/>
      <c r="AP16" s="23"/>
      <c r="AQ16" s="23"/>
      <c r="AR16" s="23"/>
    </row>
    <row r="17" spans="1:46" x14ac:dyDescent="0.15">
      <c r="A17" s="768" t="s">
        <v>9</v>
      </c>
      <c r="B17" s="769"/>
      <c r="C17" s="769"/>
      <c r="D17" s="769"/>
      <c r="E17" s="769"/>
      <c r="F17" s="769"/>
      <c r="G17" s="769"/>
      <c r="H17" s="1008" t="str">
        <f>VLOOKUP(AG1,'3_個別入力シート（新生活）'!$B$7:$CR$8,'3_個別入力シート（新生活）'!S6,0)&amp; ""</f>
        <v>令和7年4月1日</v>
      </c>
      <c r="I17" s="1009"/>
      <c r="J17" s="1009"/>
      <c r="K17" s="1009"/>
      <c r="L17" s="1009"/>
      <c r="M17" s="1009"/>
      <c r="N17" s="1009"/>
      <c r="O17" s="1009"/>
      <c r="P17" s="1009"/>
      <c r="Q17" s="1012" t="s">
        <v>10</v>
      </c>
      <c r="R17" s="1012"/>
      <c r="S17" s="1009" t="str">
        <f>VLOOKUP(AG1,'3_個別入力シート（新生活）'!$B$7:$CR$8,'3_個別入力シート（新生活）'!T6,0)&amp; ""</f>
        <v>令和8年3月31日</v>
      </c>
      <c r="T17" s="1009"/>
      <c r="U17" s="1009"/>
      <c r="V17" s="1009"/>
      <c r="W17" s="1009"/>
      <c r="X17" s="1009"/>
      <c r="Y17" s="1009"/>
      <c r="Z17" s="1009"/>
      <c r="AA17" s="1014"/>
      <c r="AB17" s="1016" t="s">
        <v>11</v>
      </c>
      <c r="AC17" s="1016"/>
      <c r="AD17" s="1016"/>
      <c r="AE17" s="1016"/>
      <c r="AF17" s="993">
        <f>DATEVALUE(AK17&amp;"年12月31日")</f>
        <v>41274</v>
      </c>
      <c r="AG17" s="993"/>
      <c r="AH17" s="993"/>
      <c r="AI17" s="993"/>
      <c r="AJ17" s="994"/>
      <c r="AK17" s="992" t="str">
        <f>VLOOKUP(AG1,'3_個別入力シート（新生活）'!$B$7:$CR$8,'3_個別入力シート（新生活）'!V6,0)&amp; ""</f>
        <v>2012</v>
      </c>
      <c r="AL17" s="99"/>
      <c r="AM17" s="99"/>
      <c r="AN17" s="96"/>
      <c r="AP17" s="23"/>
      <c r="AQ17" s="23"/>
      <c r="AR17" s="23"/>
    </row>
    <row r="18" spans="1:46" x14ac:dyDescent="0.15">
      <c r="A18" s="768"/>
      <c r="B18" s="769"/>
      <c r="C18" s="769"/>
      <c r="D18" s="769"/>
      <c r="E18" s="769"/>
      <c r="F18" s="769"/>
      <c r="G18" s="769"/>
      <c r="H18" s="1010"/>
      <c r="I18" s="1011"/>
      <c r="J18" s="1011"/>
      <c r="K18" s="1011"/>
      <c r="L18" s="1011"/>
      <c r="M18" s="1011"/>
      <c r="N18" s="1011"/>
      <c r="O18" s="1011"/>
      <c r="P18" s="1011"/>
      <c r="Q18" s="1013"/>
      <c r="R18" s="1013"/>
      <c r="S18" s="1011"/>
      <c r="T18" s="1011"/>
      <c r="U18" s="1011"/>
      <c r="V18" s="1011"/>
      <c r="W18" s="1011"/>
      <c r="X18" s="1011"/>
      <c r="Y18" s="1011"/>
      <c r="Z18" s="1011"/>
      <c r="AA18" s="1015"/>
      <c r="AB18" s="1016"/>
      <c r="AC18" s="1016"/>
      <c r="AD18" s="1016"/>
      <c r="AE18" s="1016"/>
      <c r="AF18" s="993"/>
      <c r="AG18" s="993"/>
      <c r="AH18" s="993"/>
      <c r="AI18" s="993"/>
      <c r="AJ18" s="994"/>
      <c r="AK18" s="992"/>
      <c r="AL18" s="99"/>
      <c r="AM18" s="99"/>
      <c r="AN18" s="96"/>
      <c r="AO18" s="24"/>
      <c r="AP18" s="23"/>
      <c r="AQ18" s="23"/>
      <c r="AR18" s="23"/>
    </row>
    <row r="19" spans="1:46" ht="12" customHeight="1" x14ac:dyDescent="0.15">
      <c r="A19" s="1035" t="s">
        <v>252</v>
      </c>
      <c r="B19" s="1036"/>
      <c r="C19" s="1036"/>
      <c r="D19" s="1036"/>
      <c r="E19" s="1036"/>
      <c r="F19" s="1036"/>
      <c r="G19" s="1037"/>
      <c r="H19" s="1021">
        <f>AK19*1</f>
        <v>1800000</v>
      </c>
      <c r="I19" s="1022"/>
      <c r="J19" s="1022"/>
      <c r="K19" s="1022"/>
      <c r="L19" s="1022"/>
      <c r="M19" s="1022"/>
      <c r="N19" s="1022"/>
      <c r="O19" s="1022"/>
      <c r="P19" s="1022"/>
      <c r="Q19" s="1018" t="s">
        <v>358</v>
      </c>
      <c r="R19" s="1018"/>
      <c r="S19" s="1018"/>
      <c r="T19" s="1018"/>
      <c r="U19" s="1018"/>
      <c r="V19" s="1018"/>
      <c r="W19" s="1025">
        <f>AL19*1</f>
        <v>0</v>
      </c>
      <c r="X19" s="1025"/>
      <c r="Y19" s="1025"/>
      <c r="Z19" s="1025"/>
      <c r="AA19" s="1026"/>
      <c r="AB19" s="1018" t="s">
        <v>253</v>
      </c>
      <c r="AC19" s="1018"/>
      <c r="AD19" s="1018"/>
      <c r="AE19" s="1018"/>
      <c r="AF19" s="1019">
        <f>AM19*1</f>
        <v>1800000</v>
      </c>
      <c r="AG19" s="1019"/>
      <c r="AH19" s="1019"/>
      <c r="AI19" s="1019"/>
      <c r="AJ19" s="1020"/>
      <c r="AK19" s="1017">
        <f>VLOOKUP(AG1,'3_個別入力シート（新生活）'!$B$7:$CR$8,'3_個別入力シート（新生活）'!O6,0)</f>
        <v>1800000</v>
      </c>
      <c r="AL19" s="1017">
        <f>VLOOKUP(AG1,'3_個別入力シート（新生活）'!$B$7:$CR$8,'3_個別入力シート（新生活）'!P6,0)</f>
        <v>0</v>
      </c>
      <c r="AM19" s="1017">
        <f>VLOOKUP(AG1,'3_個別入力シート（新生活）'!$B$7:$CR$8,'3_個別入力シート（新生活）'!R6,0)</f>
        <v>1800000</v>
      </c>
      <c r="AN19" s="85"/>
      <c r="AO19" s="25"/>
      <c r="AQ19" s="23"/>
      <c r="AR19" s="23"/>
      <c r="AS19" s="23"/>
      <c r="AT19" s="23"/>
    </row>
    <row r="20" spans="1:46" ht="12" customHeight="1" x14ac:dyDescent="0.15">
      <c r="A20" s="1038"/>
      <c r="B20" s="1039"/>
      <c r="C20" s="1039"/>
      <c r="D20" s="1039"/>
      <c r="E20" s="1039"/>
      <c r="F20" s="1039"/>
      <c r="G20" s="1040"/>
      <c r="H20" s="1023"/>
      <c r="I20" s="1024"/>
      <c r="J20" s="1024"/>
      <c r="K20" s="1024"/>
      <c r="L20" s="1024"/>
      <c r="M20" s="1024"/>
      <c r="N20" s="1024"/>
      <c r="O20" s="1024"/>
      <c r="P20" s="1024"/>
      <c r="Q20" s="1018"/>
      <c r="R20" s="1018"/>
      <c r="S20" s="1018"/>
      <c r="T20" s="1018"/>
      <c r="U20" s="1018"/>
      <c r="V20" s="1018"/>
      <c r="W20" s="1027"/>
      <c r="X20" s="1027"/>
      <c r="Y20" s="1027"/>
      <c r="Z20" s="1027"/>
      <c r="AA20" s="1028"/>
      <c r="AB20" s="1018"/>
      <c r="AC20" s="1018"/>
      <c r="AD20" s="1018"/>
      <c r="AE20" s="1018"/>
      <c r="AF20" s="1019"/>
      <c r="AG20" s="1019"/>
      <c r="AH20" s="1019"/>
      <c r="AI20" s="1019"/>
      <c r="AJ20" s="1020"/>
      <c r="AK20" s="1017"/>
      <c r="AL20" s="1017"/>
      <c r="AM20" s="1017"/>
      <c r="AN20" s="85"/>
      <c r="AQ20" s="23"/>
      <c r="AR20" s="23"/>
      <c r="AS20" s="23"/>
      <c r="AT20" s="23"/>
    </row>
    <row r="21" spans="1:46" ht="12" customHeight="1" x14ac:dyDescent="0.15">
      <c r="A21" s="1041" t="s">
        <v>384</v>
      </c>
      <c r="B21" s="1036"/>
      <c r="C21" s="1036"/>
      <c r="D21" s="1036"/>
      <c r="E21" s="1036"/>
      <c r="F21" s="1036"/>
      <c r="G21" s="1037"/>
      <c r="H21" s="1021">
        <f>AK21*1</f>
        <v>1800000</v>
      </c>
      <c r="I21" s="1022"/>
      <c r="J21" s="1022"/>
      <c r="K21" s="1022"/>
      <c r="L21" s="1022"/>
      <c r="M21" s="1022"/>
      <c r="N21" s="1022"/>
      <c r="O21" s="1022"/>
      <c r="P21" s="1022"/>
      <c r="Q21" s="1022"/>
      <c r="R21" s="1022"/>
      <c r="S21" s="1022"/>
      <c r="T21" s="1022"/>
      <c r="U21" s="1022"/>
      <c r="V21" s="1022"/>
      <c r="W21" s="1022"/>
      <c r="X21" s="1022"/>
      <c r="Y21" s="1022"/>
      <c r="Z21" s="1022"/>
      <c r="AA21" s="1022"/>
      <c r="AB21" s="1022"/>
      <c r="AC21" s="1022"/>
      <c r="AD21" s="1022"/>
      <c r="AE21" s="1022"/>
      <c r="AF21" s="1022"/>
      <c r="AG21" s="1022"/>
      <c r="AH21" s="1022"/>
      <c r="AI21" s="1022"/>
      <c r="AJ21" s="1042"/>
      <c r="AK21" s="1017">
        <f>VLOOKUP(AG1,'3_個別入力シート（新生活）'!$B$7:$CR$8,'3_個別入力シート（新生活）'!Q6,0)</f>
        <v>1800000</v>
      </c>
      <c r="AL21" s="200"/>
      <c r="AM21" s="200"/>
      <c r="AN21" s="85"/>
      <c r="AO21" s="25"/>
      <c r="AQ21" s="23"/>
      <c r="AR21" s="23"/>
      <c r="AS21" s="23"/>
      <c r="AT21" s="23"/>
    </row>
    <row r="22" spans="1:46" ht="12" customHeight="1" x14ac:dyDescent="0.15">
      <c r="A22" s="1038"/>
      <c r="B22" s="1039"/>
      <c r="C22" s="1039"/>
      <c r="D22" s="1039"/>
      <c r="E22" s="1039"/>
      <c r="F22" s="1039"/>
      <c r="G22" s="1040"/>
      <c r="H22" s="1023"/>
      <c r="I22" s="1024"/>
      <c r="J22" s="1024"/>
      <c r="K22" s="1024"/>
      <c r="L22" s="1024"/>
      <c r="M22" s="1024"/>
      <c r="N22" s="1024"/>
      <c r="O22" s="1024"/>
      <c r="P22" s="1024"/>
      <c r="Q22" s="1024"/>
      <c r="R22" s="1024"/>
      <c r="S22" s="1024"/>
      <c r="T22" s="1024"/>
      <c r="U22" s="1024"/>
      <c r="V22" s="1024"/>
      <c r="W22" s="1024"/>
      <c r="X22" s="1024"/>
      <c r="Y22" s="1024"/>
      <c r="Z22" s="1024"/>
      <c r="AA22" s="1024"/>
      <c r="AB22" s="1024"/>
      <c r="AC22" s="1024"/>
      <c r="AD22" s="1024"/>
      <c r="AE22" s="1024"/>
      <c r="AF22" s="1024"/>
      <c r="AG22" s="1024"/>
      <c r="AH22" s="1024"/>
      <c r="AI22" s="1024"/>
      <c r="AJ22" s="1043"/>
      <c r="AK22" s="1017"/>
      <c r="AL22" s="200"/>
      <c r="AM22" s="200"/>
      <c r="AN22" s="85"/>
      <c r="AQ22" s="23"/>
      <c r="AR22" s="23"/>
      <c r="AS22" s="23"/>
      <c r="AT22" s="23"/>
    </row>
    <row r="23" spans="1:46" s="26" customFormat="1" ht="2.1" customHeight="1" x14ac:dyDescent="0.15">
      <c r="A23" s="1029" t="s">
        <v>254</v>
      </c>
      <c r="B23" s="1030"/>
      <c r="C23" s="1030"/>
      <c r="D23" s="1030"/>
      <c r="E23" s="1030"/>
      <c r="F23" s="1030"/>
      <c r="G23" s="1030"/>
      <c r="H23" s="1044" t="s">
        <v>286</v>
      </c>
      <c r="I23" s="1045"/>
      <c r="J23" s="1045"/>
      <c r="K23" s="1045"/>
      <c r="L23" s="1045"/>
      <c r="M23" s="1045"/>
      <c r="N23" s="1045"/>
      <c r="O23" s="1045"/>
      <c r="P23" s="1045"/>
      <c r="Q23" s="1045"/>
      <c r="R23" s="1045"/>
      <c r="S23" s="1045"/>
      <c r="T23" s="1045"/>
      <c r="U23" s="1045"/>
      <c r="V23" s="1045"/>
      <c r="W23" s="1045"/>
      <c r="X23" s="1045"/>
      <c r="Y23" s="1045"/>
      <c r="Z23" s="1045"/>
      <c r="AA23" s="1045"/>
      <c r="AB23" s="1045"/>
      <c r="AC23" s="1045"/>
      <c r="AD23" s="1045"/>
      <c r="AE23" s="1045"/>
      <c r="AF23" s="1045"/>
      <c r="AG23" s="1045"/>
      <c r="AH23" s="1045"/>
      <c r="AI23" s="1045"/>
      <c r="AJ23" s="1046"/>
      <c r="AK23" s="100"/>
      <c r="AL23" s="100"/>
      <c r="AM23" s="100"/>
    </row>
    <row r="24" spans="1:46" s="26" customFormat="1" ht="2.1" customHeight="1" x14ac:dyDescent="0.15">
      <c r="A24" s="1031"/>
      <c r="B24" s="1032"/>
      <c r="C24" s="1032"/>
      <c r="D24" s="1032"/>
      <c r="E24" s="1032"/>
      <c r="F24" s="1032"/>
      <c r="G24" s="1032"/>
      <c r="H24" s="1047"/>
      <c r="I24" s="1048"/>
      <c r="J24" s="1048"/>
      <c r="K24" s="1048"/>
      <c r="L24" s="1048"/>
      <c r="M24" s="1048"/>
      <c r="N24" s="1048"/>
      <c r="O24" s="1048"/>
      <c r="P24" s="1048"/>
      <c r="Q24" s="1048"/>
      <c r="R24" s="1048"/>
      <c r="S24" s="1048"/>
      <c r="T24" s="1048"/>
      <c r="U24" s="1048"/>
      <c r="V24" s="1048"/>
      <c r="W24" s="1048"/>
      <c r="X24" s="1048"/>
      <c r="Y24" s="1048"/>
      <c r="Z24" s="1048"/>
      <c r="AA24" s="1048"/>
      <c r="AB24" s="1048"/>
      <c r="AC24" s="1048"/>
      <c r="AD24" s="1048"/>
      <c r="AE24" s="1048"/>
      <c r="AF24" s="1048"/>
      <c r="AG24" s="1048"/>
      <c r="AH24" s="1048"/>
      <c r="AI24" s="1048"/>
      <c r="AJ24" s="1049"/>
      <c r="AK24" s="100"/>
      <c r="AL24" s="100"/>
      <c r="AM24" s="100"/>
    </row>
    <row r="25" spans="1:46" s="26" customFormat="1" ht="2.1" customHeight="1" x14ac:dyDescent="0.15">
      <c r="A25" s="1031"/>
      <c r="B25" s="1032"/>
      <c r="C25" s="1032"/>
      <c r="D25" s="1032"/>
      <c r="E25" s="1032"/>
      <c r="F25" s="1032"/>
      <c r="G25" s="1032"/>
      <c r="H25" s="1047"/>
      <c r="I25" s="1048"/>
      <c r="J25" s="1048"/>
      <c r="K25" s="1048"/>
      <c r="L25" s="1048"/>
      <c r="M25" s="1048"/>
      <c r="N25" s="1048"/>
      <c r="O25" s="1048"/>
      <c r="P25" s="1048"/>
      <c r="Q25" s="1048"/>
      <c r="R25" s="1048"/>
      <c r="S25" s="1048"/>
      <c r="T25" s="1048"/>
      <c r="U25" s="1048"/>
      <c r="V25" s="1048"/>
      <c r="W25" s="1048"/>
      <c r="X25" s="1048"/>
      <c r="Y25" s="1048"/>
      <c r="Z25" s="1048"/>
      <c r="AA25" s="1048"/>
      <c r="AB25" s="1048"/>
      <c r="AC25" s="1048"/>
      <c r="AD25" s="1048"/>
      <c r="AE25" s="1048"/>
      <c r="AF25" s="1048"/>
      <c r="AG25" s="1048"/>
      <c r="AH25" s="1048"/>
      <c r="AI25" s="1048"/>
      <c r="AJ25" s="1049"/>
      <c r="AK25" s="100"/>
      <c r="AL25" s="100"/>
      <c r="AM25" s="100"/>
    </row>
    <row r="26" spans="1:46" s="26" customFormat="1" ht="2.1" customHeight="1" x14ac:dyDescent="0.15">
      <c r="A26" s="1031"/>
      <c r="B26" s="1032"/>
      <c r="C26" s="1032"/>
      <c r="D26" s="1032"/>
      <c r="E26" s="1032"/>
      <c r="F26" s="1032"/>
      <c r="G26" s="1032"/>
      <c r="H26" s="1047"/>
      <c r="I26" s="1048"/>
      <c r="J26" s="1048"/>
      <c r="K26" s="1048"/>
      <c r="L26" s="1048"/>
      <c r="M26" s="1048"/>
      <c r="N26" s="1048"/>
      <c r="O26" s="1048"/>
      <c r="P26" s="1048"/>
      <c r="Q26" s="1048"/>
      <c r="R26" s="1048"/>
      <c r="S26" s="1048"/>
      <c r="T26" s="1048"/>
      <c r="U26" s="1048"/>
      <c r="V26" s="1048"/>
      <c r="W26" s="1048"/>
      <c r="X26" s="1048"/>
      <c r="Y26" s="1048"/>
      <c r="Z26" s="1048"/>
      <c r="AA26" s="1048"/>
      <c r="AB26" s="1048"/>
      <c r="AC26" s="1048"/>
      <c r="AD26" s="1048"/>
      <c r="AE26" s="1048"/>
      <c r="AF26" s="1048"/>
      <c r="AG26" s="1048"/>
      <c r="AH26" s="1048"/>
      <c r="AI26" s="1048"/>
      <c r="AJ26" s="1049"/>
      <c r="AK26" s="100"/>
      <c r="AL26" s="100"/>
      <c r="AM26" s="100"/>
    </row>
    <row r="27" spans="1:46" s="26" customFormat="1" ht="2.1" customHeight="1" x14ac:dyDescent="0.15">
      <c r="A27" s="1031"/>
      <c r="B27" s="1032"/>
      <c r="C27" s="1032"/>
      <c r="D27" s="1032"/>
      <c r="E27" s="1032"/>
      <c r="F27" s="1032"/>
      <c r="G27" s="1032"/>
      <c r="H27" s="1047"/>
      <c r="I27" s="1048"/>
      <c r="J27" s="1048"/>
      <c r="K27" s="1048"/>
      <c r="L27" s="1048"/>
      <c r="M27" s="1048"/>
      <c r="N27" s="1048"/>
      <c r="O27" s="1048"/>
      <c r="P27" s="1048"/>
      <c r="Q27" s="1048"/>
      <c r="R27" s="1048"/>
      <c r="S27" s="1048"/>
      <c r="T27" s="1048"/>
      <c r="U27" s="1048"/>
      <c r="V27" s="1048"/>
      <c r="W27" s="1048"/>
      <c r="X27" s="1048"/>
      <c r="Y27" s="1048"/>
      <c r="Z27" s="1048"/>
      <c r="AA27" s="1048"/>
      <c r="AB27" s="1048"/>
      <c r="AC27" s="1048"/>
      <c r="AD27" s="1048"/>
      <c r="AE27" s="1048"/>
      <c r="AF27" s="1048"/>
      <c r="AG27" s="1048"/>
      <c r="AH27" s="1048"/>
      <c r="AI27" s="1048"/>
      <c r="AJ27" s="1049"/>
      <c r="AK27" s="100"/>
      <c r="AL27" s="100"/>
      <c r="AM27" s="100"/>
    </row>
    <row r="28" spans="1:46" s="26" customFormat="1" ht="2.1" customHeight="1" x14ac:dyDescent="0.15">
      <c r="A28" s="1031"/>
      <c r="B28" s="1032"/>
      <c r="C28" s="1032"/>
      <c r="D28" s="1032"/>
      <c r="E28" s="1032"/>
      <c r="F28" s="1032"/>
      <c r="G28" s="1032"/>
      <c r="H28" s="1047"/>
      <c r="I28" s="1048"/>
      <c r="J28" s="1048"/>
      <c r="K28" s="1048"/>
      <c r="L28" s="1048"/>
      <c r="M28" s="1048"/>
      <c r="N28" s="1048"/>
      <c r="O28" s="1048"/>
      <c r="P28" s="1048"/>
      <c r="Q28" s="1048"/>
      <c r="R28" s="1048"/>
      <c r="S28" s="1048"/>
      <c r="T28" s="1048"/>
      <c r="U28" s="1048"/>
      <c r="V28" s="1048"/>
      <c r="W28" s="1048"/>
      <c r="X28" s="1048"/>
      <c r="Y28" s="1048"/>
      <c r="Z28" s="1048"/>
      <c r="AA28" s="1048"/>
      <c r="AB28" s="1048"/>
      <c r="AC28" s="1048"/>
      <c r="AD28" s="1048"/>
      <c r="AE28" s="1048"/>
      <c r="AF28" s="1048"/>
      <c r="AG28" s="1048"/>
      <c r="AH28" s="1048"/>
      <c r="AI28" s="1048"/>
      <c r="AJ28" s="1049"/>
      <c r="AK28" s="100"/>
      <c r="AL28" s="100"/>
      <c r="AM28" s="100"/>
    </row>
    <row r="29" spans="1:46" s="26" customFormat="1" ht="2.1" customHeight="1" x14ac:dyDescent="0.15">
      <c r="A29" s="1031"/>
      <c r="B29" s="1032"/>
      <c r="C29" s="1032"/>
      <c r="D29" s="1032"/>
      <c r="E29" s="1032"/>
      <c r="F29" s="1032"/>
      <c r="G29" s="1032"/>
      <c r="H29" s="1047"/>
      <c r="I29" s="1048"/>
      <c r="J29" s="1048"/>
      <c r="K29" s="1048"/>
      <c r="L29" s="1048"/>
      <c r="M29" s="1048"/>
      <c r="N29" s="1048"/>
      <c r="O29" s="1048"/>
      <c r="P29" s="1048"/>
      <c r="Q29" s="1048"/>
      <c r="R29" s="1048"/>
      <c r="S29" s="1048"/>
      <c r="T29" s="1048"/>
      <c r="U29" s="1048"/>
      <c r="V29" s="1048"/>
      <c r="W29" s="1048"/>
      <c r="X29" s="1048"/>
      <c r="Y29" s="1048"/>
      <c r="Z29" s="1048"/>
      <c r="AA29" s="1048"/>
      <c r="AB29" s="1048"/>
      <c r="AC29" s="1048"/>
      <c r="AD29" s="1048"/>
      <c r="AE29" s="1048"/>
      <c r="AF29" s="1048"/>
      <c r="AG29" s="1048"/>
      <c r="AH29" s="1048"/>
      <c r="AI29" s="1048"/>
      <c r="AJ29" s="1049"/>
      <c r="AK29" s="100"/>
      <c r="AL29" s="100"/>
      <c r="AM29" s="100"/>
    </row>
    <row r="30" spans="1:46" s="26" customFormat="1" ht="2.1" customHeight="1" x14ac:dyDescent="0.15">
      <c r="A30" s="1031"/>
      <c r="B30" s="1032"/>
      <c r="C30" s="1032"/>
      <c r="D30" s="1032"/>
      <c r="E30" s="1032"/>
      <c r="F30" s="1032"/>
      <c r="G30" s="1032"/>
      <c r="H30" s="1047"/>
      <c r="I30" s="1048"/>
      <c r="J30" s="1048"/>
      <c r="K30" s="1048"/>
      <c r="L30" s="1048"/>
      <c r="M30" s="1048"/>
      <c r="N30" s="1048"/>
      <c r="O30" s="1048"/>
      <c r="P30" s="1048"/>
      <c r="Q30" s="1048"/>
      <c r="R30" s="1048"/>
      <c r="S30" s="1048"/>
      <c r="T30" s="1048"/>
      <c r="U30" s="1048"/>
      <c r="V30" s="1048"/>
      <c r="W30" s="1048"/>
      <c r="X30" s="1048"/>
      <c r="Y30" s="1048"/>
      <c r="Z30" s="1048"/>
      <c r="AA30" s="1048"/>
      <c r="AB30" s="1048"/>
      <c r="AC30" s="1048"/>
      <c r="AD30" s="1048"/>
      <c r="AE30" s="1048"/>
      <c r="AF30" s="1048"/>
      <c r="AG30" s="1048"/>
      <c r="AH30" s="1048"/>
      <c r="AI30" s="1048"/>
      <c r="AJ30" s="1049"/>
      <c r="AK30" s="100"/>
      <c r="AL30" s="100"/>
      <c r="AM30" s="100"/>
    </row>
    <row r="31" spans="1:46" s="26" customFormat="1" ht="2.1" customHeight="1" x14ac:dyDescent="0.15">
      <c r="A31" s="1033"/>
      <c r="B31" s="1034"/>
      <c r="C31" s="1034"/>
      <c r="D31" s="1034"/>
      <c r="E31" s="1034"/>
      <c r="F31" s="1034"/>
      <c r="G31" s="1034"/>
      <c r="H31" s="1050"/>
      <c r="I31" s="1051"/>
      <c r="J31" s="1051"/>
      <c r="K31" s="1051"/>
      <c r="L31" s="1051"/>
      <c r="M31" s="1051"/>
      <c r="N31" s="1051"/>
      <c r="O31" s="1051"/>
      <c r="P31" s="1051"/>
      <c r="Q31" s="1051"/>
      <c r="R31" s="1051"/>
      <c r="S31" s="1051"/>
      <c r="T31" s="1051"/>
      <c r="U31" s="1051"/>
      <c r="V31" s="1051"/>
      <c r="W31" s="1051"/>
      <c r="X31" s="1051"/>
      <c r="Y31" s="1051"/>
      <c r="Z31" s="1051"/>
      <c r="AA31" s="1051"/>
      <c r="AB31" s="1051"/>
      <c r="AC31" s="1051"/>
      <c r="AD31" s="1051"/>
      <c r="AE31" s="1051"/>
      <c r="AF31" s="1051"/>
      <c r="AG31" s="1051"/>
      <c r="AH31" s="1051"/>
      <c r="AI31" s="1051"/>
      <c r="AJ31" s="1052"/>
      <c r="AK31" s="100"/>
      <c r="AL31" s="100"/>
      <c r="AM31" s="100"/>
    </row>
    <row r="32" spans="1:46" s="18" customFormat="1" ht="12" customHeight="1" x14ac:dyDescent="0.15">
      <c r="A32" s="847" t="s">
        <v>382</v>
      </c>
      <c r="B32" s="848"/>
      <c r="C32" s="848"/>
      <c r="D32" s="848"/>
      <c r="E32" s="848"/>
      <c r="F32" s="848"/>
      <c r="G32" s="849"/>
      <c r="H32" s="824" t="s">
        <v>397</v>
      </c>
      <c r="I32" s="825"/>
      <c r="J32" s="825"/>
      <c r="K32" s="825"/>
      <c r="L32" s="825"/>
      <c r="M32" s="825"/>
      <c r="N32" s="825"/>
      <c r="O32" s="825"/>
      <c r="P32" s="825"/>
      <c r="Q32" s="825"/>
      <c r="R32" s="825"/>
      <c r="S32" s="825"/>
      <c r="T32" s="825"/>
      <c r="U32" s="825"/>
      <c r="V32" s="825"/>
      <c r="W32" s="825"/>
      <c r="X32" s="825"/>
      <c r="Y32" s="825"/>
      <c r="Z32" s="825"/>
      <c r="AA32" s="825"/>
      <c r="AB32" s="825"/>
      <c r="AC32" s="825"/>
      <c r="AD32" s="825"/>
      <c r="AE32" s="825"/>
      <c r="AF32" s="825"/>
      <c r="AG32" s="825"/>
      <c r="AH32" s="825"/>
      <c r="AI32" s="825"/>
      <c r="AJ32" s="826"/>
      <c r="AK32" s="21"/>
      <c r="AL32" s="21"/>
      <c r="AM32" s="21"/>
    </row>
    <row r="33" spans="1:45" s="18" customFormat="1" ht="15.6" customHeight="1" x14ac:dyDescent="0.15">
      <c r="A33" s="850"/>
      <c r="B33" s="851"/>
      <c r="C33" s="851"/>
      <c r="D33" s="851"/>
      <c r="E33" s="851"/>
      <c r="F33" s="851"/>
      <c r="G33" s="852"/>
      <c r="H33" s="827" t="str">
        <f>VLOOKUP(AG1,'3_個別入力シート（新生活）'!$B$7:$CR$8,'3_個別入力シート（新生活）'!Y6,0)&amp; ""</f>
        <v>　本市では、20歳代から30歳代前半の出生率が高く、合計特殊出生率は1.51（H30-R4）と全国、福岡県の平均を上回って推移しているものの、人口を将来にわたって維持するために必要な数値には届いていない。
　出会いの場を創出するべく、福岡県出会い応援事業を活用したり、若年層の新婚世帯の経済的不安を取り除くべく、賃貸家賃補助や定住につなげるため、住宅のリフォーム費用の助成制度を設けているところであり、この取組は継続していく。</v>
      </c>
      <c r="I33" s="828"/>
      <c r="J33" s="828"/>
      <c r="K33" s="828"/>
      <c r="L33" s="828"/>
      <c r="M33" s="828"/>
      <c r="N33" s="828"/>
      <c r="O33" s="828"/>
      <c r="P33" s="828"/>
      <c r="Q33" s="828"/>
      <c r="R33" s="828"/>
      <c r="S33" s="828"/>
      <c r="T33" s="828"/>
      <c r="U33" s="828"/>
      <c r="V33" s="828"/>
      <c r="W33" s="828"/>
      <c r="X33" s="828"/>
      <c r="Y33" s="828"/>
      <c r="Z33" s="828"/>
      <c r="AA33" s="828"/>
      <c r="AB33" s="828"/>
      <c r="AC33" s="828"/>
      <c r="AD33" s="828"/>
      <c r="AE33" s="828"/>
      <c r="AF33" s="828"/>
      <c r="AG33" s="828"/>
      <c r="AH33" s="828"/>
      <c r="AI33" s="828"/>
      <c r="AJ33" s="829"/>
      <c r="AK33" s="21"/>
      <c r="AL33" s="21"/>
      <c r="AM33" s="21"/>
    </row>
    <row r="34" spans="1:45" s="18" customFormat="1" ht="15.6" customHeight="1" x14ac:dyDescent="0.15">
      <c r="A34" s="850"/>
      <c r="B34" s="851"/>
      <c r="C34" s="851"/>
      <c r="D34" s="851"/>
      <c r="E34" s="851"/>
      <c r="F34" s="851"/>
      <c r="G34" s="852"/>
      <c r="H34" s="827"/>
      <c r="I34" s="828"/>
      <c r="J34" s="828"/>
      <c r="K34" s="828"/>
      <c r="L34" s="828"/>
      <c r="M34" s="828"/>
      <c r="N34" s="828"/>
      <c r="O34" s="828"/>
      <c r="P34" s="828"/>
      <c r="Q34" s="828"/>
      <c r="R34" s="828"/>
      <c r="S34" s="828"/>
      <c r="T34" s="828"/>
      <c r="U34" s="828"/>
      <c r="V34" s="828"/>
      <c r="W34" s="828"/>
      <c r="X34" s="828"/>
      <c r="Y34" s="828"/>
      <c r="Z34" s="828"/>
      <c r="AA34" s="828"/>
      <c r="AB34" s="828"/>
      <c r="AC34" s="828"/>
      <c r="AD34" s="828"/>
      <c r="AE34" s="828"/>
      <c r="AF34" s="828"/>
      <c r="AG34" s="828"/>
      <c r="AH34" s="828"/>
      <c r="AI34" s="828"/>
      <c r="AJ34" s="829"/>
      <c r="AK34" s="21"/>
      <c r="AL34" s="21"/>
      <c r="AM34" s="21"/>
    </row>
    <row r="35" spans="1:45" s="18" customFormat="1" ht="15.6" customHeight="1" x14ac:dyDescent="0.15">
      <c r="A35" s="850"/>
      <c r="B35" s="851"/>
      <c r="C35" s="851"/>
      <c r="D35" s="851"/>
      <c r="E35" s="851"/>
      <c r="F35" s="851"/>
      <c r="G35" s="852"/>
      <c r="H35" s="827"/>
      <c r="I35" s="828"/>
      <c r="J35" s="828"/>
      <c r="K35" s="828"/>
      <c r="L35" s="828"/>
      <c r="M35" s="828"/>
      <c r="N35" s="828"/>
      <c r="O35" s="828"/>
      <c r="P35" s="828"/>
      <c r="Q35" s="828"/>
      <c r="R35" s="828"/>
      <c r="S35" s="828"/>
      <c r="T35" s="828"/>
      <c r="U35" s="828"/>
      <c r="V35" s="828"/>
      <c r="W35" s="828"/>
      <c r="X35" s="828"/>
      <c r="Y35" s="828"/>
      <c r="Z35" s="828"/>
      <c r="AA35" s="828"/>
      <c r="AB35" s="828"/>
      <c r="AC35" s="828"/>
      <c r="AD35" s="828"/>
      <c r="AE35" s="828"/>
      <c r="AF35" s="828"/>
      <c r="AG35" s="828"/>
      <c r="AH35" s="828"/>
      <c r="AI35" s="828"/>
      <c r="AJ35" s="829"/>
      <c r="AK35" s="21"/>
      <c r="AL35" s="21"/>
      <c r="AM35" s="21"/>
    </row>
    <row r="36" spans="1:45" s="18" customFormat="1" ht="15.6" customHeight="1" x14ac:dyDescent="0.15">
      <c r="A36" s="850"/>
      <c r="B36" s="851"/>
      <c r="C36" s="851"/>
      <c r="D36" s="851"/>
      <c r="E36" s="851"/>
      <c r="F36" s="851"/>
      <c r="G36" s="852"/>
      <c r="H36" s="827"/>
      <c r="I36" s="828"/>
      <c r="J36" s="828"/>
      <c r="K36" s="828"/>
      <c r="L36" s="828"/>
      <c r="M36" s="828"/>
      <c r="N36" s="828"/>
      <c r="O36" s="828"/>
      <c r="P36" s="828"/>
      <c r="Q36" s="828"/>
      <c r="R36" s="828"/>
      <c r="S36" s="828"/>
      <c r="T36" s="828"/>
      <c r="U36" s="828"/>
      <c r="V36" s="828"/>
      <c r="W36" s="828"/>
      <c r="X36" s="828"/>
      <c r="Y36" s="828"/>
      <c r="Z36" s="828"/>
      <c r="AA36" s="828"/>
      <c r="AB36" s="828"/>
      <c r="AC36" s="828"/>
      <c r="AD36" s="828"/>
      <c r="AE36" s="828"/>
      <c r="AF36" s="828"/>
      <c r="AG36" s="828"/>
      <c r="AH36" s="828"/>
      <c r="AI36" s="828"/>
      <c r="AJ36" s="829"/>
      <c r="AK36" s="21"/>
      <c r="AL36" s="21"/>
      <c r="AM36" s="21"/>
      <c r="AQ36" s="44"/>
    </row>
    <row r="37" spans="1:45" s="18" customFormat="1" ht="12" customHeight="1" x14ac:dyDescent="0.15">
      <c r="A37" s="850"/>
      <c r="B37" s="851"/>
      <c r="C37" s="851"/>
      <c r="D37" s="851"/>
      <c r="E37" s="851"/>
      <c r="F37" s="851"/>
      <c r="G37" s="852"/>
      <c r="H37" s="824" t="s">
        <v>172</v>
      </c>
      <c r="I37" s="825"/>
      <c r="J37" s="825"/>
      <c r="K37" s="825"/>
      <c r="L37" s="825"/>
      <c r="M37" s="825"/>
      <c r="N37" s="825"/>
      <c r="O37" s="825"/>
      <c r="P37" s="825"/>
      <c r="Q37" s="825"/>
      <c r="R37" s="825"/>
      <c r="S37" s="825"/>
      <c r="T37" s="825"/>
      <c r="U37" s="825"/>
      <c r="V37" s="825"/>
      <c r="W37" s="825"/>
      <c r="X37" s="825"/>
      <c r="Y37" s="825"/>
      <c r="Z37" s="825"/>
      <c r="AA37" s="825"/>
      <c r="AB37" s="825"/>
      <c r="AC37" s="825"/>
      <c r="AD37" s="825"/>
      <c r="AE37" s="825"/>
      <c r="AF37" s="825"/>
      <c r="AG37" s="825"/>
      <c r="AH37" s="825"/>
      <c r="AI37" s="825"/>
      <c r="AJ37" s="826"/>
      <c r="AK37" s="21"/>
      <c r="AL37" s="21"/>
      <c r="AM37" s="21"/>
    </row>
    <row r="38" spans="1:45" s="18" customFormat="1" ht="12" customHeight="1" x14ac:dyDescent="0.15">
      <c r="A38" s="850"/>
      <c r="B38" s="851"/>
      <c r="C38" s="851"/>
      <c r="D38" s="851"/>
      <c r="E38" s="851"/>
      <c r="F38" s="851"/>
      <c r="G38" s="852"/>
      <c r="H38" s="827" t="str">
        <f>VLOOKUP(AG1,'3_個別入力シート（新生活）'!$B$7:$CR$8,'3_個別入力シート（新生活）'!Z6,0)&amp; ""</f>
        <v>結婚新生活支援事業を実施し、経済的不安から結婚に踏み切れない層に対して補助を行うもの。</v>
      </c>
      <c r="I38" s="828"/>
      <c r="J38" s="828"/>
      <c r="K38" s="828"/>
      <c r="L38" s="828"/>
      <c r="M38" s="828"/>
      <c r="N38" s="828"/>
      <c r="O38" s="828"/>
      <c r="P38" s="828"/>
      <c r="Q38" s="828"/>
      <c r="R38" s="828"/>
      <c r="S38" s="828"/>
      <c r="T38" s="828"/>
      <c r="U38" s="828"/>
      <c r="V38" s="828"/>
      <c r="W38" s="828"/>
      <c r="X38" s="828"/>
      <c r="Y38" s="828"/>
      <c r="Z38" s="828"/>
      <c r="AA38" s="828"/>
      <c r="AB38" s="828"/>
      <c r="AC38" s="828"/>
      <c r="AD38" s="828"/>
      <c r="AE38" s="828"/>
      <c r="AF38" s="828"/>
      <c r="AG38" s="828"/>
      <c r="AH38" s="828"/>
      <c r="AI38" s="828"/>
      <c r="AJ38" s="829"/>
      <c r="AK38" s="21"/>
      <c r="AL38" s="21"/>
      <c r="AM38" s="21"/>
    </row>
    <row r="39" spans="1:45" s="18" customFormat="1" ht="12" customHeight="1" x14ac:dyDescent="0.15">
      <c r="A39" s="850"/>
      <c r="B39" s="851"/>
      <c r="C39" s="851"/>
      <c r="D39" s="851"/>
      <c r="E39" s="851"/>
      <c r="F39" s="851"/>
      <c r="G39" s="852"/>
      <c r="H39" s="827"/>
      <c r="I39" s="828"/>
      <c r="J39" s="828"/>
      <c r="K39" s="828"/>
      <c r="L39" s="828"/>
      <c r="M39" s="828"/>
      <c r="N39" s="828"/>
      <c r="O39" s="828"/>
      <c r="P39" s="828"/>
      <c r="Q39" s="828"/>
      <c r="R39" s="828"/>
      <c r="S39" s="828"/>
      <c r="T39" s="828"/>
      <c r="U39" s="828"/>
      <c r="V39" s="828"/>
      <c r="W39" s="828"/>
      <c r="X39" s="828"/>
      <c r="Y39" s="828"/>
      <c r="Z39" s="828"/>
      <c r="AA39" s="828"/>
      <c r="AB39" s="828"/>
      <c r="AC39" s="828"/>
      <c r="AD39" s="828"/>
      <c r="AE39" s="828"/>
      <c r="AF39" s="828"/>
      <c r="AG39" s="828"/>
      <c r="AH39" s="828"/>
      <c r="AI39" s="828"/>
      <c r="AJ39" s="829"/>
      <c r="AK39" s="21"/>
      <c r="AL39" s="21"/>
      <c r="AM39" s="21"/>
    </row>
    <row r="40" spans="1:45" s="18" customFormat="1" ht="12" customHeight="1" x14ac:dyDescent="0.15">
      <c r="A40" s="853"/>
      <c r="B40" s="854"/>
      <c r="C40" s="854"/>
      <c r="D40" s="854"/>
      <c r="E40" s="854"/>
      <c r="F40" s="854"/>
      <c r="G40" s="855"/>
      <c r="H40" s="830"/>
      <c r="I40" s="831"/>
      <c r="J40" s="831"/>
      <c r="K40" s="831"/>
      <c r="L40" s="831"/>
      <c r="M40" s="831"/>
      <c r="N40" s="831"/>
      <c r="O40" s="831"/>
      <c r="P40" s="831"/>
      <c r="Q40" s="831"/>
      <c r="R40" s="831"/>
      <c r="S40" s="831"/>
      <c r="T40" s="831"/>
      <c r="U40" s="831"/>
      <c r="V40" s="831"/>
      <c r="W40" s="831"/>
      <c r="X40" s="831"/>
      <c r="Y40" s="831"/>
      <c r="Z40" s="831"/>
      <c r="AA40" s="831"/>
      <c r="AB40" s="831"/>
      <c r="AC40" s="831"/>
      <c r="AD40" s="831"/>
      <c r="AE40" s="831"/>
      <c r="AF40" s="831"/>
      <c r="AG40" s="831"/>
      <c r="AH40" s="831"/>
      <c r="AI40" s="831"/>
      <c r="AJ40" s="832"/>
      <c r="AK40" s="21"/>
      <c r="AL40" s="21"/>
      <c r="AM40" s="21"/>
    </row>
    <row r="41" spans="1:45" s="20" customFormat="1" ht="12" customHeight="1" x14ac:dyDescent="0.15">
      <c r="A41" s="856" t="s">
        <v>20</v>
      </c>
      <c r="B41" s="857"/>
      <c r="C41" s="1006" t="s">
        <v>44</v>
      </c>
      <c r="D41" s="887"/>
      <c r="E41" s="887"/>
      <c r="F41" s="887"/>
      <c r="G41" s="887"/>
      <c r="H41" s="887"/>
      <c r="I41" s="887"/>
      <c r="J41" s="887"/>
      <c r="K41" s="887"/>
      <c r="L41" s="887"/>
      <c r="M41" s="887"/>
      <c r="N41" s="887"/>
      <c r="O41" s="887"/>
      <c r="P41" s="887"/>
      <c r="Q41" s="887"/>
      <c r="R41" s="887"/>
      <c r="S41" s="887"/>
      <c r="T41" s="887"/>
      <c r="U41" s="887"/>
      <c r="V41" s="887"/>
      <c r="W41" s="887"/>
      <c r="X41" s="887"/>
      <c r="Y41" s="887"/>
      <c r="Z41" s="887"/>
      <c r="AA41" s="887"/>
      <c r="AB41" s="887"/>
      <c r="AC41" s="887"/>
      <c r="AD41" s="887"/>
      <c r="AE41" s="887"/>
      <c r="AF41" s="887"/>
      <c r="AG41" s="887"/>
      <c r="AH41" s="887"/>
      <c r="AI41" s="887"/>
      <c r="AJ41" s="1007"/>
      <c r="AK41" s="23"/>
      <c r="AL41" s="23"/>
      <c r="AM41" s="23"/>
      <c r="AN41" s="22"/>
      <c r="AO41" s="22"/>
      <c r="AP41" s="22"/>
      <c r="AQ41" s="22"/>
      <c r="AR41" s="22"/>
      <c r="AS41" s="22"/>
    </row>
    <row r="42" spans="1:45" x14ac:dyDescent="0.15">
      <c r="A42" s="858"/>
      <c r="B42" s="859"/>
      <c r="C42" s="833" t="s">
        <v>183</v>
      </c>
      <c r="D42" s="834"/>
      <c r="E42" s="834"/>
      <c r="F42" s="834"/>
      <c r="G42" s="834"/>
      <c r="H42" s="834"/>
      <c r="I42" s="834"/>
      <c r="J42" s="834"/>
      <c r="K42" s="834"/>
      <c r="L42" s="834"/>
      <c r="M42" s="834"/>
      <c r="N42" s="834"/>
      <c r="O42" s="834"/>
      <c r="P42" s="834"/>
      <c r="Q42" s="834"/>
      <c r="R42" s="834"/>
      <c r="S42" s="834"/>
      <c r="T42" s="834"/>
      <c r="U42" s="834"/>
      <c r="V42" s="834"/>
      <c r="W42" s="834"/>
      <c r="X42" s="834"/>
      <c r="Y42" s="834"/>
      <c r="Z42" s="834"/>
      <c r="AA42" s="834"/>
      <c r="AB42" s="834"/>
      <c r="AC42" s="834"/>
      <c r="AD42" s="834"/>
      <c r="AE42" s="834"/>
      <c r="AF42" s="834"/>
      <c r="AG42" s="834"/>
      <c r="AH42" s="834"/>
      <c r="AI42" s="834"/>
      <c r="AJ42" s="835"/>
      <c r="AK42" s="23"/>
      <c r="AL42" s="23"/>
      <c r="AM42" s="23"/>
    </row>
    <row r="43" spans="1:45" x14ac:dyDescent="0.15">
      <c r="A43" s="858"/>
      <c r="B43" s="859"/>
      <c r="C43" s="39"/>
      <c r="D43" s="791" t="str">
        <f>VLOOKUP(AG1,'3_個別入力シート（新生活）'!$B$7:$CR$8,'3_個別入力シート（新生活）'!AA6,0)&amp; ""</f>
        <v/>
      </c>
      <c r="E43" s="792"/>
      <c r="F43" s="995" t="s">
        <v>180</v>
      </c>
      <c r="G43" s="996"/>
      <c r="H43" s="996"/>
      <c r="I43" s="996"/>
      <c r="J43" s="997"/>
      <c r="K43" s="252"/>
      <c r="L43" s="791" t="str">
        <f>VLOOKUP(AG1,'3_個別入力シート（新生活）'!$B$7:$CR$8,'3_個別入力シート（新生活）'!AB6,0)&amp; ""</f>
        <v>○</v>
      </c>
      <c r="M43" s="792"/>
      <c r="N43" s="995" t="s">
        <v>343</v>
      </c>
      <c r="O43" s="996"/>
      <c r="P43" s="996"/>
      <c r="Q43" s="996"/>
      <c r="R43" s="997"/>
      <c r="S43" s="252"/>
      <c r="T43" s="791" t="str">
        <f>VLOOKUP(AG1,'3_個別入力シート（新生活）'!$B$7:$CR$8,'3_個別入力シート（新生活）'!AC6,0)&amp; ""</f>
        <v>○</v>
      </c>
      <c r="U43" s="792"/>
      <c r="V43" s="995" t="s">
        <v>181</v>
      </c>
      <c r="W43" s="996"/>
      <c r="X43" s="996"/>
      <c r="Y43" s="996"/>
      <c r="Z43" s="997"/>
      <c r="AA43" s="252"/>
      <c r="AB43" s="791" t="str">
        <f>VLOOKUP(AG1,'3_個別入力シート（新生活）'!$B$7:$CR$8,'3_個別入力シート（新生活）'!AD6,0)&amp; ""</f>
        <v/>
      </c>
      <c r="AC43" s="792"/>
      <c r="AD43" s="995" t="s">
        <v>47</v>
      </c>
      <c r="AE43" s="996"/>
      <c r="AF43" s="996"/>
      <c r="AG43" s="996"/>
      <c r="AH43" s="997"/>
      <c r="AI43" s="43"/>
      <c r="AJ43" s="40"/>
      <c r="AK43" s="101"/>
      <c r="AL43" s="101"/>
      <c r="AM43" s="101"/>
      <c r="AN43" s="27"/>
      <c r="AP43" s="20"/>
    </row>
    <row r="44" spans="1:45" x14ac:dyDescent="0.15">
      <c r="A44" s="858"/>
      <c r="B44" s="859"/>
      <c r="C44" s="39"/>
      <c r="D44" s="793"/>
      <c r="E44" s="794"/>
      <c r="F44" s="998"/>
      <c r="G44" s="999"/>
      <c r="H44" s="999"/>
      <c r="I44" s="999"/>
      <c r="J44" s="1000"/>
      <c r="K44" s="252"/>
      <c r="L44" s="793"/>
      <c r="M44" s="794"/>
      <c r="N44" s="998"/>
      <c r="O44" s="999"/>
      <c r="P44" s="999"/>
      <c r="Q44" s="999"/>
      <c r="R44" s="1000"/>
      <c r="S44" s="252"/>
      <c r="T44" s="793"/>
      <c r="U44" s="794"/>
      <c r="V44" s="998"/>
      <c r="W44" s="999"/>
      <c r="X44" s="999"/>
      <c r="Y44" s="999"/>
      <c r="Z44" s="1000"/>
      <c r="AA44" s="252"/>
      <c r="AB44" s="793"/>
      <c r="AC44" s="794"/>
      <c r="AD44" s="998"/>
      <c r="AE44" s="999"/>
      <c r="AF44" s="999"/>
      <c r="AG44" s="999"/>
      <c r="AH44" s="1000"/>
      <c r="AI44" s="43"/>
      <c r="AJ44" s="40"/>
      <c r="AK44" s="101"/>
      <c r="AL44" s="101"/>
      <c r="AM44" s="101"/>
      <c r="AN44" s="27"/>
      <c r="AP44" s="20"/>
    </row>
    <row r="45" spans="1:45" s="20" customFormat="1" x14ac:dyDescent="0.15">
      <c r="A45" s="858"/>
      <c r="B45" s="859"/>
      <c r="C45" s="755" t="s">
        <v>344</v>
      </c>
      <c r="D45" s="756"/>
      <c r="E45" s="756"/>
      <c r="F45" s="756"/>
      <c r="G45" s="756"/>
      <c r="H45" s="756"/>
      <c r="I45" s="756"/>
      <c r="J45" s="756"/>
      <c r="K45" s="756"/>
      <c r="L45" s="756"/>
      <c r="M45" s="756"/>
      <c r="N45" s="756"/>
      <c r="O45" s="756"/>
      <c r="P45" s="756"/>
      <c r="Q45" s="756"/>
      <c r="R45" s="756"/>
      <c r="S45" s="756"/>
      <c r="T45" s="756"/>
      <c r="U45" s="756"/>
      <c r="V45" s="756"/>
      <c r="W45" s="756"/>
      <c r="X45" s="756"/>
      <c r="Y45" s="756"/>
      <c r="Z45" s="756"/>
      <c r="AA45" s="756"/>
      <c r="AB45" s="756"/>
      <c r="AC45" s="756"/>
      <c r="AD45" s="756"/>
      <c r="AE45" s="756"/>
      <c r="AF45" s="756"/>
      <c r="AG45" s="756"/>
      <c r="AH45" s="756"/>
      <c r="AI45" s="756"/>
      <c r="AJ45" s="757"/>
      <c r="AK45" s="23"/>
      <c r="AL45" s="23"/>
      <c r="AM45" s="23"/>
      <c r="AN45" s="22"/>
      <c r="AO45" s="22"/>
      <c r="AP45" s="22"/>
      <c r="AQ45" s="22"/>
      <c r="AR45" s="22"/>
      <c r="AS45" s="22"/>
    </row>
    <row r="46" spans="1:45" s="20" customFormat="1" x14ac:dyDescent="0.15">
      <c r="A46" s="858"/>
      <c r="B46" s="859"/>
      <c r="C46" s="766" t="s">
        <v>178</v>
      </c>
      <c r="D46" s="766"/>
      <c r="E46" s="766"/>
      <c r="F46" s="762" t="s">
        <v>173</v>
      </c>
      <c r="G46" s="763"/>
      <c r="H46" s="763"/>
      <c r="I46" s="763"/>
      <c r="J46" s="764"/>
      <c r="K46" s="1001" t="s">
        <v>174</v>
      </c>
      <c r="L46" s="1001"/>
      <c r="M46" s="1001"/>
      <c r="N46" s="1001"/>
      <c r="O46" s="1001"/>
      <c r="P46" s="1001"/>
      <c r="Q46" s="1001"/>
      <c r="R46" s="1001"/>
      <c r="S46" s="1001"/>
      <c r="T46" s="41"/>
      <c r="U46" s="41"/>
      <c r="V46" s="41"/>
      <c r="W46" s="41"/>
      <c r="X46" s="41"/>
      <c r="Y46" s="41"/>
      <c r="Z46" s="41"/>
      <c r="AA46" s="41"/>
      <c r="AB46" s="41"/>
      <c r="AC46" s="41"/>
      <c r="AD46" s="41"/>
      <c r="AE46" s="41"/>
      <c r="AF46" s="41"/>
      <c r="AG46" s="41"/>
      <c r="AH46" s="41"/>
      <c r="AI46" s="41"/>
      <c r="AJ46" s="42"/>
      <c r="AK46" s="23"/>
      <c r="AL46" s="23"/>
      <c r="AM46" s="23"/>
      <c r="AN46" s="22"/>
      <c r="AO46" s="22"/>
      <c r="AP46" s="22"/>
      <c r="AQ46" s="22"/>
      <c r="AR46" s="22"/>
      <c r="AS46" s="22"/>
    </row>
    <row r="47" spans="1:45" ht="42" customHeight="1" x14ac:dyDescent="0.15">
      <c r="A47" s="858"/>
      <c r="B47" s="859"/>
      <c r="C47" s="766"/>
      <c r="D47" s="766"/>
      <c r="E47" s="766"/>
      <c r="F47" s="767" t="s">
        <v>192</v>
      </c>
      <c r="G47" s="767"/>
      <c r="H47" s="767"/>
      <c r="I47" s="767"/>
      <c r="J47" s="767"/>
      <c r="K47" s="765" t="str">
        <f>VLOOKUP(AG1,'3_個別入力シート（新生活）'!$B$7:$CR$8,'3_個別入力シート（新生活）'!AE6,0)&amp; ""</f>
        <v/>
      </c>
      <c r="L47" s="765"/>
      <c r="M47" s="765"/>
      <c r="N47" s="765"/>
      <c r="O47" s="765"/>
      <c r="P47" s="765"/>
      <c r="Q47" s="765"/>
      <c r="R47" s="765"/>
      <c r="S47" s="765"/>
      <c r="T47" s="765"/>
      <c r="U47" s="765"/>
      <c r="V47" s="765"/>
      <c r="W47" s="765"/>
      <c r="X47" s="765"/>
      <c r="Y47" s="765"/>
      <c r="Z47" s="765"/>
      <c r="AA47" s="765"/>
      <c r="AB47" s="765"/>
      <c r="AC47" s="765"/>
      <c r="AD47" s="765"/>
      <c r="AE47" s="765"/>
      <c r="AF47" s="765"/>
      <c r="AG47" s="765"/>
      <c r="AH47" s="765"/>
      <c r="AI47" s="765"/>
      <c r="AJ47" s="42"/>
      <c r="AK47" s="23"/>
      <c r="AL47" s="23"/>
      <c r="AM47" s="23"/>
      <c r="AQ47" s="51"/>
    </row>
    <row r="48" spans="1:45" s="20" customFormat="1" x14ac:dyDescent="0.15">
      <c r="A48" s="858"/>
      <c r="B48" s="859"/>
      <c r="C48" s="766" t="s">
        <v>179</v>
      </c>
      <c r="D48" s="766"/>
      <c r="E48" s="766"/>
      <c r="F48" s="762" t="s">
        <v>173</v>
      </c>
      <c r="G48" s="763"/>
      <c r="H48" s="763"/>
      <c r="I48" s="763"/>
      <c r="J48" s="764"/>
      <c r="K48" s="1003" t="s">
        <v>175</v>
      </c>
      <c r="L48" s="1004"/>
      <c r="M48" s="1004"/>
      <c r="N48" s="1004"/>
      <c r="O48" s="1004"/>
      <c r="P48" s="1004"/>
      <c r="Q48" s="1004"/>
      <c r="R48" s="1004"/>
      <c r="S48" s="1004"/>
      <c r="T48" s="1004"/>
      <c r="U48" s="1004"/>
      <c r="V48" s="1004"/>
      <c r="W48" s="1005"/>
      <c r="X48" s="43"/>
      <c r="Y48" s="41"/>
      <c r="Z48" s="41"/>
      <c r="AA48" s="41"/>
      <c r="AB48" s="41"/>
      <c r="AC48" s="41"/>
      <c r="AD48" s="41"/>
      <c r="AE48" s="41"/>
      <c r="AF48" s="41"/>
      <c r="AG48" s="41"/>
      <c r="AH48" s="41"/>
      <c r="AI48" s="41"/>
      <c r="AJ48" s="42"/>
      <c r="AK48" s="23"/>
      <c r="AL48" s="23"/>
      <c r="AM48" s="23"/>
      <c r="AN48" s="22"/>
      <c r="AO48" s="22"/>
      <c r="AP48" s="22"/>
      <c r="AQ48" s="22"/>
      <c r="AR48" s="22"/>
      <c r="AS48" s="22"/>
    </row>
    <row r="49" spans="1:45" ht="42" customHeight="1" x14ac:dyDescent="0.15">
      <c r="A49" s="858"/>
      <c r="B49" s="859"/>
      <c r="C49" s="766"/>
      <c r="D49" s="766"/>
      <c r="E49" s="766"/>
      <c r="F49" s="767" t="s">
        <v>192</v>
      </c>
      <c r="G49" s="767"/>
      <c r="H49" s="767"/>
      <c r="I49" s="767"/>
      <c r="J49" s="767"/>
      <c r="K49" s="765" t="str">
        <f>VLOOKUP(AG1,'3_個別入力シート（新生活）'!$B$7:$CR$8,'3_個別入力シート（新生活）'!AF6,0)&amp; ""</f>
        <v/>
      </c>
      <c r="L49" s="765"/>
      <c r="M49" s="765"/>
      <c r="N49" s="765"/>
      <c r="O49" s="765"/>
      <c r="P49" s="765"/>
      <c r="Q49" s="765"/>
      <c r="R49" s="765"/>
      <c r="S49" s="765"/>
      <c r="T49" s="765"/>
      <c r="U49" s="765"/>
      <c r="V49" s="765"/>
      <c r="W49" s="765"/>
      <c r="X49" s="765"/>
      <c r="Y49" s="765"/>
      <c r="Z49" s="765"/>
      <c r="AA49" s="765"/>
      <c r="AB49" s="765"/>
      <c r="AC49" s="765"/>
      <c r="AD49" s="765"/>
      <c r="AE49" s="765"/>
      <c r="AF49" s="765"/>
      <c r="AG49" s="765"/>
      <c r="AH49" s="765"/>
      <c r="AI49" s="765"/>
      <c r="AJ49" s="42"/>
      <c r="AK49" s="23"/>
      <c r="AL49" s="23"/>
      <c r="AM49" s="23"/>
    </row>
    <row r="50" spans="1:45" x14ac:dyDescent="0.15">
      <c r="A50" s="858"/>
      <c r="B50" s="859"/>
      <c r="C50" s="755" t="s">
        <v>345</v>
      </c>
      <c r="D50" s="756"/>
      <c r="E50" s="756"/>
      <c r="F50" s="756"/>
      <c r="G50" s="756"/>
      <c r="H50" s="756"/>
      <c r="I50" s="756"/>
      <c r="J50" s="756"/>
      <c r="K50" s="756"/>
      <c r="L50" s="756"/>
      <c r="M50" s="756"/>
      <c r="N50" s="756"/>
      <c r="O50" s="756"/>
      <c r="P50" s="756"/>
      <c r="Q50" s="756"/>
      <c r="R50" s="756"/>
      <c r="S50" s="756"/>
      <c r="T50" s="756"/>
      <c r="U50" s="756"/>
      <c r="V50" s="756"/>
      <c r="W50" s="756"/>
      <c r="X50" s="756"/>
      <c r="Y50" s="756"/>
      <c r="Z50" s="756"/>
      <c r="AA50" s="756"/>
      <c r="AB50" s="756"/>
      <c r="AC50" s="756"/>
      <c r="AD50" s="756"/>
      <c r="AE50" s="756"/>
      <c r="AF50" s="756"/>
      <c r="AG50" s="756"/>
      <c r="AH50" s="756"/>
      <c r="AI50" s="756"/>
      <c r="AJ50" s="757"/>
      <c r="AK50" s="23"/>
      <c r="AL50" s="23"/>
      <c r="AM50" s="23"/>
    </row>
    <row r="51" spans="1:45" x14ac:dyDescent="0.15">
      <c r="A51" s="858"/>
      <c r="B51" s="859"/>
      <c r="C51" s="766" t="s">
        <v>45</v>
      </c>
      <c r="D51" s="766"/>
      <c r="E51" s="766"/>
      <c r="F51" s="762" t="s">
        <v>173</v>
      </c>
      <c r="G51" s="763"/>
      <c r="H51" s="763"/>
      <c r="I51" s="763"/>
      <c r="J51" s="764"/>
      <c r="K51" s="1001" t="s">
        <v>176</v>
      </c>
      <c r="L51" s="1001"/>
      <c r="M51" s="1001"/>
      <c r="N51" s="1001"/>
      <c r="O51" s="1001"/>
      <c r="P51" s="1001"/>
      <c r="Q51" s="1001"/>
      <c r="R51" s="1001"/>
      <c r="S51" s="41"/>
      <c r="T51" s="41"/>
      <c r="U51" s="41"/>
      <c r="V51" s="41"/>
      <c r="W51" s="41"/>
      <c r="X51" s="41"/>
      <c r="Y51" s="41"/>
      <c r="Z51" s="41"/>
      <c r="AA51" s="41"/>
      <c r="AB51" s="41"/>
      <c r="AC51" s="41"/>
      <c r="AD51" s="41"/>
      <c r="AE51" s="41"/>
      <c r="AF51" s="41"/>
      <c r="AG51" s="41"/>
      <c r="AH51" s="41"/>
      <c r="AI51" s="41"/>
      <c r="AJ51" s="42"/>
      <c r="AK51" s="23"/>
      <c r="AL51" s="23"/>
      <c r="AM51" s="23"/>
    </row>
    <row r="52" spans="1:45" ht="42" customHeight="1" x14ac:dyDescent="0.15">
      <c r="A52" s="858"/>
      <c r="B52" s="859"/>
      <c r="C52" s="766"/>
      <c r="D52" s="766"/>
      <c r="E52" s="766"/>
      <c r="F52" s="767" t="s">
        <v>192</v>
      </c>
      <c r="G52" s="767"/>
      <c r="H52" s="767"/>
      <c r="I52" s="767"/>
      <c r="J52" s="767"/>
      <c r="K52" s="765" t="str">
        <f>VLOOKUP(AG1,'3_個別入力シート（新生活）'!$B$7:$CR$8,'3_個別入力シート（新生活）'!AG6,0)&amp; ""</f>
        <v/>
      </c>
      <c r="L52" s="765"/>
      <c r="M52" s="765"/>
      <c r="N52" s="765"/>
      <c r="O52" s="765"/>
      <c r="P52" s="765"/>
      <c r="Q52" s="765"/>
      <c r="R52" s="765"/>
      <c r="S52" s="765"/>
      <c r="T52" s="765"/>
      <c r="U52" s="765"/>
      <c r="V52" s="765"/>
      <c r="W52" s="765"/>
      <c r="X52" s="765"/>
      <c r="Y52" s="765"/>
      <c r="Z52" s="765"/>
      <c r="AA52" s="765"/>
      <c r="AB52" s="765"/>
      <c r="AC52" s="765"/>
      <c r="AD52" s="765"/>
      <c r="AE52" s="765"/>
      <c r="AF52" s="765"/>
      <c r="AG52" s="765"/>
      <c r="AH52" s="765"/>
      <c r="AI52" s="765"/>
      <c r="AJ52" s="42"/>
      <c r="AK52" s="23"/>
      <c r="AL52" s="23"/>
      <c r="AM52" s="23"/>
    </row>
    <row r="53" spans="1:45" x14ac:dyDescent="0.15">
      <c r="A53" s="858"/>
      <c r="B53" s="859"/>
      <c r="C53" s="766" t="s">
        <v>46</v>
      </c>
      <c r="D53" s="766"/>
      <c r="E53" s="766"/>
      <c r="F53" s="762" t="s">
        <v>173</v>
      </c>
      <c r="G53" s="763"/>
      <c r="H53" s="763"/>
      <c r="I53" s="763"/>
      <c r="J53" s="764"/>
      <c r="K53" s="1002" t="s">
        <v>177</v>
      </c>
      <c r="L53" s="1002"/>
      <c r="M53" s="1002"/>
      <c r="N53" s="1002"/>
      <c r="O53" s="1002"/>
      <c r="P53" s="1002"/>
      <c r="Q53" s="1002"/>
      <c r="R53" s="1002"/>
      <c r="S53" s="41"/>
      <c r="T53" s="41"/>
      <c r="U53" s="41"/>
      <c r="V53" s="41"/>
      <c r="W53" s="41"/>
      <c r="X53" s="41"/>
      <c r="Y53" s="41"/>
      <c r="Z53" s="41"/>
      <c r="AA53" s="41"/>
      <c r="AB53" s="41"/>
      <c r="AC53" s="41"/>
      <c r="AD53" s="41"/>
      <c r="AE53" s="41"/>
      <c r="AF53" s="41"/>
      <c r="AG53" s="41"/>
      <c r="AH53" s="41"/>
      <c r="AI53" s="41"/>
      <c r="AJ53" s="42"/>
      <c r="AK53" s="23"/>
      <c r="AL53" s="23"/>
      <c r="AM53" s="23"/>
    </row>
    <row r="54" spans="1:45" ht="42" customHeight="1" x14ac:dyDescent="0.15">
      <c r="A54" s="858"/>
      <c r="B54" s="859"/>
      <c r="C54" s="766"/>
      <c r="D54" s="766"/>
      <c r="E54" s="766"/>
      <c r="F54" s="767" t="s">
        <v>192</v>
      </c>
      <c r="G54" s="767"/>
      <c r="H54" s="767"/>
      <c r="I54" s="767"/>
      <c r="J54" s="767"/>
      <c r="K54" s="765" t="str">
        <f>VLOOKUP(AG1,'3_個別入力シート（新生活）'!$B$7:$CR$8,'3_個別入力シート（新生活）'!AH6,0)&amp; ""</f>
        <v/>
      </c>
      <c r="L54" s="765"/>
      <c r="M54" s="765"/>
      <c r="N54" s="765"/>
      <c r="O54" s="765"/>
      <c r="P54" s="765"/>
      <c r="Q54" s="765"/>
      <c r="R54" s="765"/>
      <c r="S54" s="765"/>
      <c r="T54" s="765"/>
      <c r="U54" s="765"/>
      <c r="V54" s="765"/>
      <c r="W54" s="765"/>
      <c r="X54" s="765"/>
      <c r="Y54" s="765"/>
      <c r="Z54" s="765"/>
      <c r="AA54" s="765"/>
      <c r="AB54" s="765"/>
      <c r="AC54" s="765"/>
      <c r="AD54" s="765"/>
      <c r="AE54" s="765"/>
      <c r="AF54" s="765"/>
      <c r="AG54" s="765"/>
      <c r="AH54" s="765"/>
      <c r="AI54" s="765"/>
      <c r="AJ54" s="42"/>
      <c r="AK54" s="23"/>
      <c r="AL54" s="23"/>
      <c r="AM54" s="23"/>
    </row>
    <row r="55" spans="1:45" x14ac:dyDescent="0.15">
      <c r="A55" s="903"/>
      <c r="B55" s="904"/>
      <c r="C55" s="779" t="s">
        <v>48</v>
      </c>
      <c r="D55" s="780"/>
      <c r="E55" s="780"/>
      <c r="F55" s="780"/>
      <c r="G55" s="780"/>
      <c r="H55" s="780"/>
      <c r="I55" s="780"/>
      <c r="J55" s="780"/>
      <c r="K55" s="780"/>
      <c r="L55" s="780"/>
      <c r="M55" s="780"/>
      <c r="N55" s="780"/>
      <c r="O55" s="780"/>
      <c r="P55" s="780"/>
      <c r="Q55" s="780"/>
      <c r="R55" s="780"/>
      <c r="S55" s="780"/>
      <c r="T55" s="780"/>
      <c r="U55" s="780"/>
      <c r="V55" s="780"/>
      <c r="W55" s="780"/>
      <c r="X55" s="780"/>
      <c r="Y55" s="780"/>
      <c r="Z55" s="780"/>
      <c r="AA55" s="780"/>
      <c r="AB55" s="780"/>
      <c r="AC55" s="780"/>
      <c r="AD55" s="780"/>
      <c r="AE55" s="780"/>
      <c r="AF55" s="780"/>
      <c r="AG55" s="780"/>
      <c r="AH55" s="780"/>
      <c r="AI55" s="780"/>
      <c r="AJ55" s="781"/>
      <c r="AK55" s="102"/>
      <c r="AL55" s="103"/>
      <c r="AM55" s="103"/>
      <c r="AN55" s="38"/>
      <c r="AO55" s="38"/>
    </row>
    <row r="56" spans="1:45" ht="12.75" customHeight="1" x14ac:dyDescent="0.15">
      <c r="A56" s="903"/>
      <c r="B56" s="904"/>
      <c r="C56" s="782" t="str">
        <f>VLOOKUP(AG1,'3_個別入力シート（新生活）'!$B$7:$CR$8,'3_個別入力シート（新生活）'!AI6,0)&amp; ""</f>
        <v/>
      </c>
      <c r="D56" s="783"/>
      <c r="E56" s="783"/>
      <c r="F56" s="783"/>
      <c r="G56" s="783"/>
      <c r="H56" s="783"/>
      <c r="I56" s="783"/>
      <c r="J56" s="783"/>
      <c r="K56" s="783"/>
      <c r="L56" s="783"/>
      <c r="M56" s="783"/>
      <c r="N56" s="783"/>
      <c r="O56" s="783"/>
      <c r="P56" s="783"/>
      <c r="Q56" s="783"/>
      <c r="R56" s="783"/>
      <c r="S56" s="783"/>
      <c r="T56" s="783"/>
      <c r="U56" s="783"/>
      <c r="V56" s="783"/>
      <c r="W56" s="783"/>
      <c r="X56" s="783"/>
      <c r="Y56" s="783"/>
      <c r="Z56" s="783"/>
      <c r="AA56" s="783"/>
      <c r="AB56" s="783"/>
      <c r="AC56" s="783"/>
      <c r="AD56" s="783"/>
      <c r="AE56" s="783"/>
      <c r="AF56" s="783"/>
      <c r="AG56" s="783"/>
      <c r="AH56" s="783"/>
      <c r="AI56" s="784"/>
      <c r="AJ56" s="28"/>
      <c r="AK56" s="102"/>
      <c r="AL56" s="103"/>
      <c r="AM56" s="103"/>
      <c r="AN56" s="38"/>
      <c r="AO56" s="38"/>
    </row>
    <row r="57" spans="1:45" ht="12.75" customHeight="1" x14ac:dyDescent="0.15">
      <c r="A57" s="903"/>
      <c r="B57" s="904"/>
      <c r="C57" s="785"/>
      <c r="D57" s="786"/>
      <c r="E57" s="786"/>
      <c r="F57" s="786"/>
      <c r="G57" s="786"/>
      <c r="H57" s="786"/>
      <c r="I57" s="786"/>
      <c r="J57" s="786"/>
      <c r="K57" s="786"/>
      <c r="L57" s="786"/>
      <c r="M57" s="786"/>
      <c r="N57" s="786"/>
      <c r="O57" s="786"/>
      <c r="P57" s="786"/>
      <c r="Q57" s="786"/>
      <c r="R57" s="786"/>
      <c r="S57" s="786"/>
      <c r="T57" s="786"/>
      <c r="U57" s="786"/>
      <c r="V57" s="786"/>
      <c r="W57" s="786"/>
      <c r="X57" s="786"/>
      <c r="Y57" s="786"/>
      <c r="Z57" s="786"/>
      <c r="AA57" s="786"/>
      <c r="AB57" s="786"/>
      <c r="AC57" s="786"/>
      <c r="AD57" s="786"/>
      <c r="AE57" s="786"/>
      <c r="AF57" s="786"/>
      <c r="AG57" s="786"/>
      <c r="AH57" s="786"/>
      <c r="AI57" s="787"/>
      <c r="AJ57" s="29"/>
      <c r="AK57" s="102"/>
      <c r="AL57" s="103"/>
      <c r="AM57" s="103"/>
      <c r="AN57" s="38"/>
      <c r="AO57" s="38"/>
    </row>
    <row r="58" spans="1:45" ht="12.75" customHeight="1" x14ac:dyDescent="0.15">
      <c r="A58" s="903"/>
      <c r="B58" s="904"/>
      <c r="C58" s="785"/>
      <c r="D58" s="786"/>
      <c r="E58" s="786"/>
      <c r="F58" s="786"/>
      <c r="G58" s="786"/>
      <c r="H58" s="786"/>
      <c r="I58" s="786"/>
      <c r="J58" s="786"/>
      <c r="K58" s="786"/>
      <c r="L58" s="786"/>
      <c r="M58" s="786"/>
      <c r="N58" s="786"/>
      <c r="O58" s="786"/>
      <c r="P58" s="786"/>
      <c r="Q58" s="786"/>
      <c r="R58" s="786"/>
      <c r="S58" s="786"/>
      <c r="T58" s="786"/>
      <c r="U58" s="786"/>
      <c r="V58" s="786"/>
      <c r="W58" s="786"/>
      <c r="X58" s="786"/>
      <c r="Y58" s="786"/>
      <c r="Z58" s="786"/>
      <c r="AA58" s="786"/>
      <c r="AB58" s="786"/>
      <c r="AC58" s="786"/>
      <c r="AD58" s="786"/>
      <c r="AE58" s="786"/>
      <c r="AF58" s="786"/>
      <c r="AG58" s="786"/>
      <c r="AH58" s="786"/>
      <c r="AI58" s="787"/>
      <c r="AJ58" s="29"/>
      <c r="AK58" s="102"/>
      <c r="AL58" s="103"/>
      <c r="AM58" s="103"/>
      <c r="AN58" s="38"/>
      <c r="AO58" s="38"/>
    </row>
    <row r="59" spans="1:45" s="20" customFormat="1" ht="12.75" customHeight="1" x14ac:dyDescent="0.15">
      <c r="A59" s="903"/>
      <c r="B59" s="904"/>
      <c r="C59" s="788"/>
      <c r="D59" s="789"/>
      <c r="E59" s="789"/>
      <c r="F59" s="789"/>
      <c r="G59" s="789"/>
      <c r="H59" s="789"/>
      <c r="I59" s="789"/>
      <c r="J59" s="789"/>
      <c r="K59" s="789"/>
      <c r="L59" s="789"/>
      <c r="M59" s="789"/>
      <c r="N59" s="789"/>
      <c r="O59" s="789"/>
      <c r="P59" s="789"/>
      <c r="Q59" s="789"/>
      <c r="R59" s="789"/>
      <c r="S59" s="789"/>
      <c r="T59" s="789"/>
      <c r="U59" s="789"/>
      <c r="V59" s="789"/>
      <c r="W59" s="789"/>
      <c r="X59" s="789"/>
      <c r="Y59" s="789"/>
      <c r="Z59" s="789"/>
      <c r="AA59" s="789"/>
      <c r="AB59" s="789"/>
      <c r="AC59" s="789"/>
      <c r="AD59" s="789"/>
      <c r="AE59" s="789"/>
      <c r="AF59" s="789"/>
      <c r="AG59" s="789"/>
      <c r="AH59" s="789"/>
      <c r="AI59" s="790"/>
      <c r="AJ59" s="28"/>
      <c r="AK59" s="102"/>
      <c r="AL59" s="103"/>
      <c r="AM59" s="103"/>
      <c r="AN59" s="38"/>
      <c r="AO59" s="38"/>
      <c r="AP59" s="22"/>
      <c r="AQ59" s="22"/>
      <c r="AR59" s="22"/>
      <c r="AS59" s="22"/>
    </row>
    <row r="60" spans="1:45" s="20" customFormat="1" x14ac:dyDescent="0.15">
      <c r="A60" s="903"/>
      <c r="B60" s="904"/>
      <c r="C60" s="755" t="s">
        <v>49</v>
      </c>
      <c r="D60" s="756"/>
      <c r="E60" s="756"/>
      <c r="F60" s="756"/>
      <c r="G60" s="756"/>
      <c r="H60" s="756"/>
      <c r="I60" s="756"/>
      <c r="J60" s="756"/>
      <c r="K60" s="756"/>
      <c r="L60" s="756"/>
      <c r="M60" s="756"/>
      <c r="N60" s="756"/>
      <c r="O60" s="756"/>
      <c r="P60" s="756"/>
      <c r="Q60" s="756"/>
      <c r="R60" s="756"/>
      <c r="S60" s="756"/>
      <c r="T60" s="756"/>
      <c r="U60" s="756"/>
      <c r="V60" s="756"/>
      <c r="W60" s="756"/>
      <c r="X60" s="756"/>
      <c r="Y60" s="756"/>
      <c r="Z60" s="756"/>
      <c r="AA60" s="756"/>
      <c r="AB60" s="756"/>
      <c r="AC60" s="756"/>
      <c r="AD60" s="756"/>
      <c r="AE60" s="756"/>
      <c r="AF60" s="756"/>
      <c r="AG60" s="756"/>
      <c r="AH60" s="756"/>
      <c r="AI60" s="756"/>
      <c r="AJ60" s="757"/>
      <c r="AK60" s="102"/>
      <c r="AL60" s="103"/>
      <c r="AM60" s="103"/>
      <c r="AN60" s="38"/>
      <c r="AO60" s="38"/>
      <c r="AP60" s="22"/>
      <c r="AQ60" s="22"/>
      <c r="AR60" s="22"/>
      <c r="AS60" s="22"/>
    </row>
    <row r="61" spans="1:45" s="20" customFormat="1" x14ac:dyDescent="0.15">
      <c r="A61" s="903"/>
      <c r="B61" s="904"/>
      <c r="C61" s="758" t="s">
        <v>50</v>
      </c>
      <c r="D61" s="758"/>
      <c r="E61" s="758"/>
      <c r="F61" s="758"/>
      <c r="G61" s="758"/>
      <c r="H61" s="759" t="str">
        <f>VLOOKUP(AG1,'3_個別入力シート（新生活）'!$B$7:$CR$8,'3_個別入力シート（新生活）'!AP6,0)&amp; ""</f>
        <v>5</v>
      </c>
      <c r="I61" s="760"/>
      <c r="J61" s="760"/>
      <c r="K61" s="760"/>
      <c r="L61" s="760"/>
      <c r="M61" s="760"/>
      <c r="N61" s="760"/>
      <c r="O61" s="760"/>
      <c r="P61" s="761"/>
      <c r="Q61" s="103" t="s">
        <v>51</v>
      </c>
      <c r="R61" s="230"/>
      <c r="S61" s="230"/>
      <c r="T61" s="840" t="s">
        <v>325</v>
      </c>
      <c r="U61" s="840"/>
      <c r="V61" s="840"/>
      <c r="W61" s="840"/>
      <c r="X61" s="840"/>
      <c r="Y61" s="844">
        <f>VLOOKUP(AG1,'3_個別入力シート（新生活）'!$B$7:$CR$8,'3_個別入力シート（新生活）'!AQ6,0)</f>
        <v>3</v>
      </c>
      <c r="Z61" s="845"/>
      <c r="AA61" s="845"/>
      <c r="AB61" s="845"/>
      <c r="AC61" s="845"/>
      <c r="AD61" s="845"/>
      <c r="AE61" s="845"/>
      <c r="AF61" s="845"/>
      <c r="AG61" s="846"/>
      <c r="AH61" s="231" t="s">
        <v>51</v>
      </c>
      <c r="AI61" s="231"/>
      <c r="AJ61" s="232"/>
      <c r="AK61" s="102"/>
      <c r="AL61" s="103"/>
      <c r="AM61" s="103"/>
      <c r="AN61" s="38"/>
      <c r="AO61" s="38"/>
      <c r="AP61" s="22"/>
      <c r="AQ61" s="22"/>
      <c r="AR61" s="22"/>
      <c r="AS61" s="22"/>
    </row>
    <row r="62" spans="1:45" s="20" customFormat="1" x14ac:dyDescent="0.15">
      <c r="A62" s="903"/>
      <c r="B62" s="904"/>
      <c r="C62" s="233"/>
      <c r="D62" s="836" t="s">
        <v>52</v>
      </c>
      <c r="E62" s="836"/>
      <c r="F62" s="836"/>
      <c r="G62" s="836"/>
      <c r="H62" s="836"/>
      <c r="I62" s="1062" t="s">
        <v>53</v>
      </c>
      <c r="J62" s="1063"/>
      <c r="K62" s="1063"/>
      <c r="L62" s="1063"/>
      <c r="M62" s="1064"/>
      <c r="N62" s="1065">
        <f>VLOOKUP(AG1,'3_個別入力シート（新生活）'!$B$7:$CR$8,'3_個別入力シート（新生活）'!AN6,0)</f>
        <v>2</v>
      </c>
      <c r="O62" s="1065"/>
      <c r="P62" s="1065"/>
      <c r="Q62" s="1066"/>
      <c r="R62" s="231" t="s">
        <v>51</v>
      </c>
      <c r="S62" s="231"/>
      <c r="T62" s="840" t="s">
        <v>326</v>
      </c>
      <c r="U62" s="840"/>
      <c r="V62" s="840"/>
      <c r="W62" s="840"/>
      <c r="X62" s="840"/>
      <c r="Y62" s="841" t="str">
        <f>VLOOKUP(AG1,'3_個別入力シート（新生活）'!$B$7:$CR$8,'3_個別入力シート（新生活）'!AR6,0)&amp; ""</f>
        <v>有</v>
      </c>
      <c r="Z62" s="842"/>
      <c r="AA62" s="843"/>
      <c r="AB62" s="234"/>
      <c r="AC62" s="234"/>
      <c r="AD62" s="234"/>
      <c r="AE62" s="234"/>
      <c r="AF62" s="231"/>
      <c r="AG62" s="231"/>
      <c r="AH62" s="231"/>
      <c r="AI62" s="231"/>
      <c r="AJ62" s="235"/>
      <c r="AK62" s="102"/>
      <c r="AL62" s="103"/>
      <c r="AM62" s="103"/>
      <c r="AN62" s="38"/>
      <c r="AO62" s="38"/>
      <c r="AP62" s="22"/>
      <c r="AQ62" s="22"/>
      <c r="AR62" s="22"/>
      <c r="AS62" s="22"/>
    </row>
    <row r="63" spans="1:45" s="20" customFormat="1" x14ac:dyDescent="0.15">
      <c r="A63" s="903"/>
      <c r="B63" s="904"/>
      <c r="C63" s="236"/>
      <c r="D63" s="236"/>
      <c r="E63" s="236"/>
      <c r="F63" s="236"/>
      <c r="G63" s="233"/>
      <c r="H63" s="237"/>
      <c r="I63" s="860" t="s">
        <v>54</v>
      </c>
      <c r="J63" s="861"/>
      <c r="K63" s="861"/>
      <c r="L63" s="861"/>
      <c r="M63" s="862"/>
      <c r="N63" s="863">
        <f>VLOOKUP(AG1,'3_個別入力シート（新生活）'!$B$7:$CR$8,'3_個別入力シート（新生活）'!AO6,0)</f>
        <v>3</v>
      </c>
      <c r="O63" s="863"/>
      <c r="P63" s="863"/>
      <c r="Q63" s="864"/>
      <c r="R63" s="231" t="s">
        <v>51</v>
      </c>
      <c r="S63" s="231"/>
      <c r="T63" s="238"/>
      <c r="U63" s="239"/>
      <c r="V63" s="239"/>
      <c r="W63" s="239"/>
      <c r="X63" s="239"/>
      <c r="Y63" s="239"/>
      <c r="Z63" s="239"/>
      <c r="AA63" s="239"/>
      <c r="AB63" s="239"/>
      <c r="AC63" s="240"/>
      <c r="AD63" s="240"/>
      <c r="AE63" s="241"/>
      <c r="AF63" s="241"/>
      <c r="AG63" s="241"/>
      <c r="AH63" s="241"/>
      <c r="AI63" s="231"/>
      <c r="AJ63" s="232"/>
      <c r="AK63" s="119"/>
      <c r="AL63" s="119"/>
      <c r="AM63" s="119"/>
      <c r="AO63" s="38"/>
      <c r="AP63" s="22"/>
      <c r="AQ63" s="22"/>
      <c r="AR63" s="22"/>
      <c r="AS63" s="22"/>
    </row>
    <row r="64" spans="1:45" s="20" customFormat="1" x14ac:dyDescent="0.15">
      <c r="A64" s="903"/>
      <c r="B64" s="904"/>
      <c r="C64" s="865" t="s">
        <v>55</v>
      </c>
      <c r="D64" s="865"/>
      <c r="E64" s="865"/>
      <c r="F64" s="865"/>
      <c r="G64" s="865"/>
      <c r="H64" s="865"/>
      <c r="I64" s="865"/>
      <c r="J64" s="865"/>
      <c r="K64" s="865"/>
      <c r="L64" s="867"/>
      <c r="M64" s="867"/>
      <c r="N64" s="867"/>
      <c r="O64" s="867"/>
      <c r="P64" s="867"/>
      <c r="Q64" s="867"/>
      <c r="R64" s="865"/>
      <c r="S64" s="865"/>
      <c r="T64" s="865"/>
      <c r="U64" s="865"/>
      <c r="V64" s="865"/>
      <c r="W64" s="865"/>
      <c r="X64" s="865"/>
      <c r="Y64" s="865"/>
      <c r="Z64" s="865"/>
      <c r="AA64" s="865"/>
      <c r="AB64" s="865"/>
      <c r="AC64" s="865"/>
      <c r="AD64" s="865"/>
      <c r="AE64" s="865"/>
      <c r="AF64" s="865"/>
      <c r="AG64" s="865"/>
      <c r="AH64" s="865"/>
      <c r="AI64" s="865"/>
      <c r="AJ64" s="866"/>
      <c r="AK64" s="102"/>
      <c r="AL64" s="103"/>
      <c r="AM64" s="103"/>
      <c r="AN64" s="38"/>
      <c r="AO64" s="38"/>
      <c r="AP64" s="22"/>
      <c r="AQ64" s="22"/>
      <c r="AR64" s="22"/>
      <c r="AS64" s="22"/>
    </row>
    <row r="65" spans="1:45" s="20" customFormat="1" x14ac:dyDescent="0.15">
      <c r="A65" s="903"/>
      <c r="B65" s="904"/>
      <c r="C65" s="868" t="str">
        <f>VLOOKUP(AG1,'3_個別入力シート（新生活）'!$B$7:$CR$8,'3_個別入力シート（新生活）'!AS6,0)&amp; ""</f>
        <v>申請見込み件数については、直近の申請実績及び令和7年度の予算要求に基づいて算出。</v>
      </c>
      <c r="D65" s="869"/>
      <c r="E65" s="869"/>
      <c r="F65" s="869"/>
      <c r="G65" s="869"/>
      <c r="H65" s="869"/>
      <c r="I65" s="869"/>
      <c r="J65" s="869"/>
      <c r="K65" s="869"/>
      <c r="L65" s="869"/>
      <c r="M65" s="869"/>
      <c r="N65" s="869"/>
      <c r="O65" s="869"/>
      <c r="P65" s="869"/>
      <c r="Q65" s="869"/>
      <c r="R65" s="869"/>
      <c r="S65" s="869"/>
      <c r="T65" s="869"/>
      <c r="U65" s="869"/>
      <c r="V65" s="869"/>
      <c r="W65" s="869"/>
      <c r="X65" s="870"/>
      <c r="Y65" s="873" t="s">
        <v>56</v>
      </c>
      <c r="Z65" s="874"/>
      <c r="AA65" s="874"/>
      <c r="AB65" s="874"/>
      <c r="AC65" s="874"/>
      <c r="AD65" s="874"/>
      <c r="AE65" s="874"/>
      <c r="AF65" s="874"/>
      <c r="AG65" s="874"/>
      <c r="AH65" s="874"/>
      <c r="AI65" s="874"/>
      <c r="AJ65" s="875"/>
      <c r="AK65" s="102"/>
      <c r="AL65" s="103"/>
      <c r="AM65" s="103"/>
      <c r="AN65" s="38"/>
      <c r="AO65" s="38"/>
      <c r="AQ65" s="22"/>
      <c r="AR65" s="22"/>
      <c r="AS65" s="22"/>
    </row>
    <row r="66" spans="1:45" s="20" customFormat="1" x14ac:dyDescent="0.15">
      <c r="A66" s="903"/>
      <c r="B66" s="904"/>
      <c r="C66" s="827"/>
      <c r="D66" s="828"/>
      <c r="E66" s="828"/>
      <c r="F66" s="828"/>
      <c r="G66" s="828"/>
      <c r="H66" s="828"/>
      <c r="I66" s="828"/>
      <c r="J66" s="828"/>
      <c r="K66" s="828"/>
      <c r="L66" s="828"/>
      <c r="M66" s="828"/>
      <c r="N66" s="828"/>
      <c r="O66" s="828"/>
      <c r="P66" s="828"/>
      <c r="Q66" s="828"/>
      <c r="R66" s="828"/>
      <c r="S66" s="828"/>
      <c r="T66" s="828"/>
      <c r="U66" s="828"/>
      <c r="V66" s="828"/>
      <c r="W66" s="828"/>
      <c r="X66" s="871"/>
      <c r="Y66" s="876" t="s">
        <v>184</v>
      </c>
      <c r="Z66" s="865"/>
      <c r="AA66" s="865"/>
      <c r="AB66" s="865"/>
      <c r="AC66" s="865"/>
      <c r="AD66" s="865"/>
      <c r="AE66" s="865"/>
      <c r="AF66" s="837" t="str">
        <f>VLOOKUP(AG1,'3_個別入力シート（新生活）'!$B$7:$CR$8,'3_個別入力シート（新生活）'!AJ6,0)&amp; ""</f>
        <v/>
      </c>
      <c r="AG66" s="838"/>
      <c r="AH66" s="86"/>
      <c r="AI66" s="88"/>
      <c r="AJ66" s="31"/>
      <c r="AK66" s="102"/>
      <c r="AL66" s="103"/>
      <c r="AM66" s="103"/>
      <c r="AN66" s="38"/>
      <c r="AO66" s="38"/>
      <c r="AP66" s="22"/>
      <c r="AQ66" s="22"/>
      <c r="AR66" s="22"/>
      <c r="AS66" s="22"/>
    </row>
    <row r="67" spans="1:45" s="20" customFormat="1" x14ac:dyDescent="0.15">
      <c r="A67" s="903"/>
      <c r="B67" s="904"/>
      <c r="C67" s="827"/>
      <c r="D67" s="828"/>
      <c r="E67" s="828"/>
      <c r="F67" s="828"/>
      <c r="G67" s="828"/>
      <c r="H67" s="828"/>
      <c r="I67" s="828"/>
      <c r="J67" s="828"/>
      <c r="K67" s="828"/>
      <c r="L67" s="828"/>
      <c r="M67" s="828"/>
      <c r="N67" s="828"/>
      <c r="O67" s="828"/>
      <c r="P67" s="828"/>
      <c r="Q67" s="828"/>
      <c r="R67" s="828"/>
      <c r="S67" s="828"/>
      <c r="T67" s="828"/>
      <c r="U67" s="828"/>
      <c r="V67" s="828"/>
      <c r="W67" s="828"/>
      <c r="X67" s="871"/>
      <c r="Y67" s="32"/>
      <c r="Z67" s="877" t="s">
        <v>57</v>
      </c>
      <c r="AA67" s="877"/>
      <c r="AB67" s="877"/>
      <c r="AC67" s="877"/>
      <c r="AD67" s="877"/>
      <c r="AE67" s="837" t="str">
        <f>VLOOKUP(AG1,'3_個別入力シート（新生活）'!$B$7:$CR$8,'3_個別入力シート（新生活）'!AM6,0)&amp; ""</f>
        <v>4</v>
      </c>
      <c r="AF67" s="878"/>
      <c r="AG67" s="879" t="s">
        <v>58</v>
      </c>
      <c r="AH67" s="879"/>
      <c r="AI67" s="879"/>
      <c r="AJ67" s="880"/>
      <c r="AK67" s="102"/>
      <c r="AL67" s="103"/>
      <c r="AM67" s="103"/>
      <c r="AN67" s="38"/>
      <c r="AO67" s="38"/>
      <c r="AP67" s="22"/>
      <c r="AQ67" s="22"/>
      <c r="AR67" s="22"/>
      <c r="AS67" s="22"/>
    </row>
    <row r="68" spans="1:45" s="20" customFormat="1" x14ac:dyDescent="0.15">
      <c r="A68" s="903"/>
      <c r="B68" s="904"/>
      <c r="C68" s="827"/>
      <c r="D68" s="828"/>
      <c r="E68" s="828"/>
      <c r="F68" s="828"/>
      <c r="G68" s="828"/>
      <c r="H68" s="828"/>
      <c r="I68" s="828"/>
      <c r="J68" s="828"/>
      <c r="K68" s="828"/>
      <c r="L68" s="828"/>
      <c r="M68" s="828"/>
      <c r="N68" s="828"/>
      <c r="O68" s="828"/>
      <c r="P68" s="828"/>
      <c r="Q68" s="828"/>
      <c r="R68" s="828"/>
      <c r="S68" s="828"/>
      <c r="T68" s="828"/>
      <c r="U68" s="828"/>
      <c r="V68" s="828"/>
      <c r="W68" s="828"/>
      <c r="X68" s="871"/>
      <c r="Y68" s="89"/>
      <c r="Z68" s="90"/>
      <c r="AA68" s="881" t="s">
        <v>59</v>
      </c>
      <c r="AB68" s="881"/>
      <c r="AC68" s="881"/>
      <c r="AD68" s="881"/>
      <c r="AE68" s="882"/>
      <c r="AF68" s="837">
        <f>VLOOKUP(AG1,'3_個別入力シート（新生活）'!$B$7:$CR$8,'3_個別入力シート（新生活）'!AK6,0)</f>
        <v>1</v>
      </c>
      <c r="AG68" s="838"/>
      <c r="AH68" s="839" t="s">
        <v>58</v>
      </c>
      <c r="AI68" s="839"/>
      <c r="AJ68" s="33"/>
      <c r="AK68" s="102"/>
      <c r="AL68" s="103"/>
      <c r="AM68" s="103"/>
      <c r="AN68" s="38"/>
      <c r="AO68" s="38"/>
      <c r="AP68" s="22"/>
      <c r="AQ68" s="22"/>
      <c r="AR68" s="22"/>
      <c r="AS68" s="22"/>
    </row>
    <row r="69" spans="1:45" s="20" customFormat="1" x14ac:dyDescent="0.15">
      <c r="A69" s="903"/>
      <c r="B69" s="904"/>
      <c r="C69" s="827"/>
      <c r="D69" s="828"/>
      <c r="E69" s="828"/>
      <c r="F69" s="828"/>
      <c r="G69" s="828"/>
      <c r="H69" s="828"/>
      <c r="I69" s="828"/>
      <c r="J69" s="828"/>
      <c r="K69" s="828"/>
      <c r="L69" s="828"/>
      <c r="M69" s="828"/>
      <c r="N69" s="828"/>
      <c r="O69" s="828"/>
      <c r="P69" s="828"/>
      <c r="Q69" s="828"/>
      <c r="R69" s="828"/>
      <c r="S69" s="828"/>
      <c r="T69" s="828"/>
      <c r="U69" s="828"/>
      <c r="V69" s="828"/>
      <c r="W69" s="828"/>
      <c r="X69" s="871"/>
      <c r="Y69" s="89"/>
      <c r="Z69" s="91"/>
      <c r="AA69" s="839" t="s">
        <v>60</v>
      </c>
      <c r="AB69" s="839"/>
      <c r="AC69" s="839"/>
      <c r="AD69" s="839"/>
      <c r="AE69" s="883"/>
      <c r="AF69" s="837">
        <f>VLOOKUP(AG1,'3_個別入力シート（新生活）'!$B$7:$CR$8,'3_個別入力シート（新生活）'!AL6,0)</f>
        <v>3</v>
      </c>
      <c r="AG69" s="838"/>
      <c r="AH69" s="839" t="s">
        <v>58</v>
      </c>
      <c r="AI69" s="839"/>
      <c r="AJ69" s="477"/>
      <c r="AK69" s="23"/>
      <c r="AL69" s="23"/>
      <c r="AM69" s="23"/>
      <c r="AN69" s="22"/>
      <c r="AO69" s="38"/>
      <c r="AP69" s="22"/>
      <c r="AQ69" s="22"/>
      <c r="AR69" s="22"/>
      <c r="AS69" s="22"/>
    </row>
    <row r="70" spans="1:45" s="20" customFormat="1" ht="12" hidden="1" customHeight="1" x14ac:dyDescent="0.15">
      <c r="A70" s="903"/>
      <c r="B70" s="904"/>
      <c r="C70" s="827"/>
      <c r="D70" s="828"/>
      <c r="E70" s="828"/>
      <c r="F70" s="828"/>
      <c r="G70" s="828"/>
      <c r="H70" s="828"/>
      <c r="I70" s="828"/>
      <c r="J70" s="828"/>
      <c r="K70" s="828"/>
      <c r="L70" s="828"/>
      <c r="M70" s="828"/>
      <c r="N70" s="828"/>
      <c r="O70" s="828"/>
      <c r="P70" s="828"/>
      <c r="Q70" s="828"/>
      <c r="R70" s="828"/>
      <c r="S70" s="828"/>
      <c r="T70" s="828"/>
      <c r="U70" s="828"/>
      <c r="V70" s="828"/>
      <c r="W70" s="828"/>
      <c r="X70" s="871"/>
      <c r="Y70" s="89"/>
      <c r="Z70" s="89"/>
      <c r="AA70" s="89"/>
      <c r="AB70" s="89"/>
      <c r="AC70" s="89"/>
      <c r="AD70" s="89"/>
      <c r="AE70" s="87"/>
      <c r="AF70" s="34"/>
      <c r="AG70" s="476"/>
      <c r="AH70" s="476"/>
      <c r="AI70" s="476"/>
      <c r="AJ70" s="477"/>
      <c r="AK70" s="23"/>
      <c r="AL70" s="23"/>
      <c r="AM70" s="23"/>
      <c r="AN70" s="22"/>
      <c r="AO70" s="38"/>
      <c r="AP70" s="22"/>
      <c r="AQ70" s="22"/>
      <c r="AR70" s="22"/>
      <c r="AS70" s="22"/>
    </row>
    <row r="71" spans="1:45" s="20" customFormat="1" ht="12" hidden="1" customHeight="1" x14ac:dyDescent="0.15">
      <c r="A71" s="903"/>
      <c r="B71" s="904"/>
      <c r="C71" s="827"/>
      <c r="D71" s="828"/>
      <c r="E71" s="828"/>
      <c r="F71" s="828"/>
      <c r="G71" s="828"/>
      <c r="H71" s="828"/>
      <c r="I71" s="828"/>
      <c r="J71" s="828"/>
      <c r="K71" s="828"/>
      <c r="L71" s="828"/>
      <c r="M71" s="828"/>
      <c r="N71" s="828"/>
      <c r="O71" s="828"/>
      <c r="P71" s="828"/>
      <c r="Q71" s="828"/>
      <c r="R71" s="828"/>
      <c r="S71" s="828"/>
      <c r="T71" s="828"/>
      <c r="U71" s="828"/>
      <c r="V71" s="828"/>
      <c r="W71" s="828"/>
      <c r="X71" s="871"/>
      <c r="Y71" s="89"/>
      <c r="Z71" s="89"/>
      <c r="AA71" s="89"/>
      <c r="AB71" s="89"/>
      <c r="AC71" s="89"/>
      <c r="AD71" s="89"/>
      <c r="AE71" s="87"/>
      <c r="AF71" s="34"/>
      <c r="AG71" s="476"/>
      <c r="AH71" s="476"/>
      <c r="AI71" s="476"/>
      <c r="AJ71" s="477"/>
      <c r="AK71" s="23"/>
      <c r="AL71" s="23"/>
      <c r="AM71" s="23"/>
      <c r="AN71" s="22"/>
      <c r="AO71" s="38"/>
      <c r="AP71" s="22"/>
      <c r="AQ71" s="22"/>
      <c r="AR71" s="22"/>
      <c r="AS71" s="22"/>
    </row>
    <row r="72" spans="1:45" s="20" customFormat="1" ht="12" hidden="1" customHeight="1" x14ac:dyDescent="0.15">
      <c r="A72" s="903"/>
      <c r="B72" s="904"/>
      <c r="C72" s="827"/>
      <c r="D72" s="828"/>
      <c r="E72" s="828"/>
      <c r="F72" s="828"/>
      <c r="G72" s="828"/>
      <c r="H72" s="828"/>
      <c r="I72" s="828"/>
      <c r="J72" s="828"/>
      <c r="K72" s="828"/>
      <c r="L72" s="828"/>
      <c r="M72" s="828"/>
      <c r="N72" s="828"/>
      <c r="O72" s="828"/>
      <c r="P72" s="828"/>
      <c r="Q72" s="828"/>
      <c r="R72" s="828"/>
      <c r="S72" s="828"/>
      <c r="T72" s="828"/>
      <c r="U72" s="828"/>
      <c r="V72" s="828"/>
      <c r="W72" s="828"/>
      <c r="X72" s="871"/>
      <c r="Y72" s="89"/>
      <c r="Z72" s="89"/>
      <c r="AA72" s="89"/>
      <c r="AB72" s="89"/>
      <c r="AC72" s="89"/>
      <c r="AD72" s="89"/>
      <c r="AE72" s="87"/>
      <c r="AF72" s="34"/>
      <c r="AG72" s="476"/>
      <c r="AH72" s="476"/>
      <c r="AI72" s="476"/>
      <c r="AJ72" s="477"/>
      <c r="AK72" s="23"/>
      <c r="AL72" s="23"/>
      <c r="AM72" s="23"/>
      <c r="AN72" s="22"/>
      <c r="AO72" s="38"/>
      <c r="AP72" s="22"/>
      <c r="AQ72" s="22"/>
      <c r="AR72" s="22"/>
      <c r="AS72" s="22"/>
    </row>
    <row r="73" spans="1:45" s="20" customFormat="1" ht="12" hidden="1" customHeight="1" x14ac:dyDescent="0.15">
      <c r="A73" s="903"/>
      <c r="B73" s="904"/>
      <c r="C73" s="827"/>
      <c r="D73" s="828"/>
      <c r="E73" s="828"/>
      <c r="F73" s="828"/>
      <c r="G73" s="828"/>
      <c r="H73" s="828"/>
      <c r="I73" s="828"/>
      <c r="J73" s="828"/>
      <c r="K73" s="828"/>
      <c r="L73" s="828"/>
      <c r="M73" s="828"/>
      <c r="N73" s="828"/>
      <c r="O73" s="828"/>
      <c r="P73" s="828"/>
      <c r="Q73" s="828"/>
      <c r="R73" s="828"/>
      <c r="S73" s="828"/>
      <c r="T73" s="828"/>
      <c r="U73" s="828"/>
      <c r="V73" s="828"/>
      <c r="W73" s="828"/>
      <c r="X73" s="871"/>
      <c r="Y73" s="89"/>
      <c r="Z73" s="89"/>
      <c r="AA73" s="89"/>
      <c r="AB73" s="89"/>
      <c r="AC73" s="89"/>
      <c r="AD73" s="89"/>
      <c r="AE73" s="87"/>
      <c r="AF73" s="34"/>
      <c r="AG73" s="476"/>
      <c r="AH73" s="476"/>
      <c r="AI73" s="476"/>
      <c r="AJ73" s="477"/>
      <c r="AK73" s="23"/>
      <c r="AL73" s="23"/>
      <c r="AM73" s="23"/>
      <c r="AN73" s="22"/>
      <c r="AO73" s="38"/>
      <c r="AP73" s="22"/>
      <c r="AQ73" s="22"/>
      <c r="AR73" s="22"/>
      <c r="AS73" s="22"/>
    </row>
    <row r="74" spans="1:45" s="20" customFormat="1" ht="12" hidden="1" customHeight="1" x14ac:dyDescent="0.15">
      <c r="A74" s="903"/>
      <c r="B74" s="904"/>
      <c r="C74" s="827"/>
      <c r="D74" s="828"/>
      <c r="E74" s="828"/>
      <c r="F74" s="828"/>
      <c r="G74" s="828"/>
      <c r="H74" s="828"/>
      <c r="I74" s="828"/>
      <c r="J74" s="828"/>
      <c r="K74" s="828"/>
      <c r="L74" s="828"/>
      <c r="M74" s="828"/>
      <c r="N74" s="828"/>
      <c r="O74" s="828"/>
      <c r="P74" s="828"/>
      <c r="Q74" s="828"/>
      <c r="R74" s="828"/>
      <c r="S74" s="828"/>
      <c r="T74" s="828"/>
      <c r="U74" s="828"/>
      <c r="V74" s="828"/>
      <c r="W74" s="828"/>
      <c r="X74" s="871"/>
      <c r="Y74" s="89"/>
      <c r="Z74" s="89"/>
      <c r="AA74" s="89"/>
      <c r="AB74" s="89"/>
      <c r="AC74" s="89"/>
      <c r="AD74" s="89"/>
      <c r="AE74" s="87"/>
      <c r="AF74" s="34"/>
      <c r="AG74" s="476"/>
      <c r="AH74" s="476"/>
      <c r="AI74" s="476"/>
      <c r="AJ74" s="477"/>
      <c r="AK74" s="23"/>
      <c r="AL74" s="23"/>
      <c r="AM74" s="23"/>
      <c r="AN74" s="22"/>
      <c r="AO74" s="38"/>
      <c r="AP74" s="22"/>
      <c r="AQ74" s="22"/>
      <c r="AR74" s="22"/>
      <c r="AS74" s="22"/>
    </row>
    <row r="75" spans="1:45" s="20" customFormat="1" ht="12" hidden="1" customHeight="1" x14ac:dyDescent="0.15">
      <c r="A75" s="903"/>
      <c r="B75" s="904"/>
      <c r="C75" s="827"/>
      <c r="D75" s="828"/>
      <c r="E75" s="828"/>
      <c r="F75" s="828"/>
      <c r="G75" s="828"/>
      <c r="H75" s="828"/>
      <c r="I75" s="828"/>
      <c r="J75" s="828"/>
      <c r="K75" s="828"/>
      <c r="L75" s="828"/>
      <c r="M75" s="828"/>
      <c r="N75" s="828"/>
      <c r="O75" s="828"/>
      <c r="P75" s="828"/>
      <c r="Q75" s="828"/>
      <c r="R75" s="828"/>
      <c r="S75" s="828"/>
      <c r="T75" s="828"/>
      <c r="U75" s="828"/>
      <c r="V75" s="828"/>
      <c r="W75" s="828"/>
      <c r="X75" s="871"/>
      <c r="Y75" s="89"/>
      <c r="Z75" s="89"/>
      <c r="AA75" s="89"/>
      <c r="AB75" s="89"/>
      <c r="AC75" s="89"/>
      <c r="AD75" s="89"/>
      <c r="AE75" s="87"/>
      <c r="AF75" s="34"/>
      <c r="AG75" s="476"/>
      <c r="AH75" s="476"/>
      <c r="AI75" s="476"/>
      <c r="AJ75" s="477"/>
      <c r="AK75" s="23"/>
      <c r="AL75" s="23"/>
      <c r="AM75" s="23"/>
      <c r="AN75" s="22"/>
      <c r="AO75" s="38"/>
      <c r="AP75" s="22"/>
      <c r="AQ75" s="22"/>
      <c r="AR75" s="22"/>
      <c r="AS75" s="22"/>
    </row>
    <row r="76" spans="1:45" s="20" customFormat="1" ht="12" hidden="1" customHeight="1" x14ac:dyDescent="0.15">
      <c r="A76" s="903"/>
      <c r="B76" s="904"/>
      <c r="C76" s="827"/>
      <c r="D76" s="828"/>
      <c r="E76" s="828"/>
      <c r="F76" s="828"/>
      <c r="G76" s="828"/>
      <c r="H76" s="828"/>
      <c r="I76" s="828"/>
      <c r="J76" s="828"/>
      <c r="K76" s="828"/>
      <c r="L76" s="828"/>
      <c r="M76" s="828"/>
      <c r="N76" s="828"/>
      <c r="O76" s="828"/>
      <c r="P76" s="828"/>
      <c r="Q76" s="828"/>
      <c r="R76" s="828"/>
      <c r="S76" s="828"/>
      <c r="T76" s="828"/>
      <c r="U76" s="828"/>
      <c r="V76" s="828"/>
      <c r="W76" s="828"/>
      <c r="X76" s="871"/>
      <c r="Y76" s="86"/>
      <c r="Z76" s="86"/>
      <c r="AA76" s="86"/>
      <c r="AB76" s="86"/>
      <c r="AC76" s="86"/>
      <c r="AD76" s="86"/>
      <c r="AE76" s="86"/>
      <c r="AF76" s="86"/>
      <c r="AG76" s="86"/>
      <c r="AH76" s="86"/>
      <c r="AI76" s="86"/>
      <c r="AJ76" s="35"/>
      <c r="AK76" s="23"/>
      <c r="AL76" s="23"/>
      <c r="AM76" s="23"/>
      <c r="AN76" s="22"/>
      <c r="AO76" s="38"/>
      <c r="AP76" s="22"/>
      <c r="AQ76" s="22"/>
      <c r="AR76" s="22"/>
      <c r="AS76" s="22"/>
    </row>
    <row r="77" spans="1:45" s="20" customFormat="1" ht="12" hidden="1" customHeight="1" x14ac:dyDescent="0.15">
      <c r="A77" s="903"/>
      <c r="B77" s="904"/>
      <c r="C77" s="827"/>
      <c r="D77" s="828"/>
      <c r="E77" s="828"/>
      <c r="F77" s="828"/>
      <c r="G77" s="828"/>
      <c r="H77" s="828"/>
      <c r="I77" s="828"/>
      <c r="J77" s="828"/>
      <c r="K77" s="828"/>
      <c r="L77" s="828"/>
      <c r="M77" s="828"/>
      <c r="N77" s="828"/>
      <c r="O77" s="828"/>
      <c r="P77" s="828"/>
      <c r="Q77" s="828"/>
      <c r="R77" s="828"/>
      <c r="S77" s="828"/>
      <c r="T77" s="828"/>
      <c r="U77" s="828"/>
      <c r="V77" s="828"/>
      <c r="W77" s="828"/>
      <c r="X77" s="871"/>
      <c r="Y77" s="86"/>
      <c r="Z77" s="92"/>
      <c r="AA77" s="92"/>
      <c r="AB77" s="476"/>
      <c r="AC77" s="476"/>
      <c r="AD77" s="201"/>
      <c r="AE77" s="201"/>
      <c r="AF77" s="201"/>
      <c r="AG77" s="93"/>
      <c r="AH77" s="93"/>
      <c r="AI77" s="476"/>
      <c r="AJ77" s="477"/>
      <c r="AK77" s="23"/>
      <c r="AL77" s="23"/>
      <c r="AM77" s="23"/>
      <c r="AN77" s="22"/>
      <c r="AO77" s="38"/>
      <c r="AP77" s="22"/>
      <c r="AQ77" s="22"/>
      <c r="AR77" s="22"/>
      <c r="AS77" s="22"/>
    </row>
    <row r="78" spans="1:45" s="20" customFormat="1" ht="12" hidden="1" customHeight="1" x14ac:dyDescent="0.15">
      <c r="A78" s="903"/>
      <c r="B78" s="904"/>
      <c r="C78" s="827"/>
      <c r="D78" s="828"/>
      <c r="E78" s="828"/>
      <c r="F78" s="828"/>
      <c r="G78" s="828"/>
      <c r="H78" s="828"/>
      <c r="I78" s="828"/>
      <c r="J78" s="828"/>
      <c r="K78" s="828"/>
      <c r="L78" s="828"/>
      <c r="M78" s="828"/>
      <c r="N78" s="828"/>
      <c r="O78" s="828"/>
      <c r="P78" s="828"/>
      <c r="Q78" s="828"/>
      <c r="R78" s="828"/>
      <c r="S78" s="828"/>
      <c r="T78" s="828"/>
      <c r="U78" s="828"/>
      <c r="V78" s="828"/>
      <c r="W78" s="828"/>
      <c r="X78" s="871"/>
      <c r="Y78" s="86"/>
      <c r="Z78" s="92"/>
      <c r="AA78" s="92"/>
      <c r="AB78" s="476"/>
      <c r="AC78" s="476"/>
      <c r="AD78" s="201"/>
      <c r="AE78" s="201"/>
      <c r="AF78" s="201"/>
      <c r="AG78" s="93"/>
      <c r="AH78" s="93"/>
      <c r="AI78" s="476"/>
      <c r="AJ78" s="477"/>
      <c r="AK78" s="23"/>
      <c r="AL78" s="23"/>
      <c r="AM78" s="23"/>
      <c r="AN78" s="22"/>
      <c r="AO78" s="38"/>
      <c r="AP78" s="22"/>
      <c r="AQ78" s="22"/>
      <c r="AR78" s="22"/>
      <c r="AS78" s="22"/>
    </row>
    <row r="79" spans="1:45" s="20" customFormat="1" ht="12" hidden="1" customHeight="1" x14ac:dyDescent="0.15">
      <c r="A79" s="903"/>
      <c r="B79" s="904"/>
      <c r="C79" s="827"/>
      <c r="D79" s="828"/>
      <c r="E79" s="828"/>
      <c r="F79" s="828"/>
      <c r="G79" s="828"/>
      <c r="H79" s="828"/>
      <c r="I79" s="828"/>
      <c r="J79" s="828"/>
      <c r="K79" s="828"/>
      <c r="L79" s="828"/>
      <c r="M79" s="828"/>
      <c r="N79" s="828"/>
      <c r="O79" s="828"/>
      <c r="P79" s="828"/>
      <c r="Q79" s="828"/>
      <c r="R79" s="828"/>
      <c r="S79" s="828"/>
      <c r="T79" s="828"/>
      <c r="U79" s="828"/>
      <c r="V79" s="828"/>
      <c r="W79" s="828"/>
      <c r="X79" s="871"/>
      <c r="Y79" s="86"/>
      <c r="Z79" s="92"/>
      <c r="AA79" s="92"/>
      <c r="AB79" s="476"/>
      <c r="AC79" s="476"/>
      <c r="AD79" s="201"/>
      <c r="AE79" s="201"/>
      <c r="AF79" s="201"/>
      <c r="AG79" s="93"/>
      <c r="AH79" s="93"/>
      <c r="AI79" s="476"/>
      <c r="AJ79" s="477"/>
      <c r="AK79" s="23"/>
      <c r="AL79" s="23"/>
      <c r="AM79" s="23"/>
      <c r="AN79" s="22"/>
      <c r="AO79" s="38"/>
      <c r="AP79" s="22"/>
      <c r="AQ79" s="22"/>
      <c r="AR79" s="22"/>
      <c r="AS79" s="22"/>
    </row>
    <row r="80" spans="1:45" s="20" customFormat="1" ht="12" hidden="1" customHeight="1" x14ac:dyDescent="0.15">
      <c r="A80" s="903"/>
      <c r="B80" s="904"/>
      <c r="C80" s="827"/>
      <c r="D80" s="828"/>
      <c r="E80" s="828"/>
      <c r="F80" s="828"/>
      <c r="G80" s="828"/>
      <c r="H80" s="828"/>
      <c r="I80" s="828"/>
      <c r="J80" s="828"/>
      <c r="K80" s="828"/>
      <c r="L80" s="828"/>
      <c r="M80" s="828"/>
      <c r="N80" s="828"/>
      <c r="O80" s="828"/>
      <c r="P80" s="828"/>
      <c r="Q80" s="828"/>
      <c r="R80" s="828"/>
      <c r="S80" s="828"/>
      <c r="T80" s="828"/>
      <c r="U80" s="828"/>
      <c r="V80" s="828"/>
      <c r="W80" s="828"/>
      <c r="X80" s="871"/>
      <c r="Y80" s="86"/>
      <c r="Z80" s="92"/>
      <c r="AA80" s="92"/>
      <c r="AB80" s="476"/>
      <c r="AC80" s="476"/>
      <c r="AD80" s="201"/>
      <c r="AE80" s="201"/>
      <c r="AF80" s="201"/>
      <c r="AG80" s="93"/>
      <c r="AH80" s="93"/>
      <c r="AI80" s="476"/>
      <c r="AJ80" s="477"/>
      <c r="AK80" s="23"/>
      <c r="AL80" s="23"/>
      <c r="AM80" s="23"/>
      <c r="AN80" s="22"/>
      <c r="AO80" s="38"/>
      <c r="AP80" s="22"/>
      <c r="AQ80" s="22"/>
      <c r="AR80" s="22"/>
      <c r="AS80" s="22"/>
    </row>
    <row r="81" spans="1:45" s="20" customFormat="1" ht="12" hidden="1" customHeight="1" x14ac:dyDescent="0.15">
      <c r="A81" s="903"/>
      <c r="B81" s="904"/>
      <c r="C81" s="827"/>
      <c r="D81" s="828"/>
      <c r="E81" s="828"/>
      <c r="F81" s="828"/>
      <c r="G81" s="828"/>
      <c r="H81" s="828"/>
      <c r="I81" s="828"/>
      <c r="J81" s="828"/>
      <c r="K81" s="828"/>
      <c r="L81" s="828"/>
      <c r="M81" s="828"/>
      <c r="N81" s="828"/>
      <c r="O81" s="828"/>
      <c r="P81" s="828"/>
      <c r="Q81" s="828"/>
      <c r="R81" s="828"/>
      <c r="S81" s="828"/>
      <c r="T81" s="828"/>
      <c r="U81" s="828"/>
      <c r="V81" s="828"/>
      <c r="W81" s="828"/>
      <c r="X81" s="871"/>
      <c r="Y81" s="86"/>
      <c r="Z81" s="92"/>
      <c r="AA81" s="92"/>
      <c r="AB81" s="476"/>
      <c r="AC81" s="476"/>
      <c r="AD81" s="201"/>
      <c r="AE81" s="201"/>
      <c r="AF81" s="201"/>
      <c r="AG81" s="93"/>
      <c r="AH81" s="93"/>
      <c r="AI81" s="476"/>
      <c r="AJ81" s="477"/>
      <c r="AK81" s="23"/>
      <c r="AL81" s="23"/>
      <c r="AM81" s="23"/>
      <c r="AN81" s="22"/>
      <c r="AO81" s="38"/>
      <c r="AP81" s="22"/>
      <c r="AQ81" s="22"/>
      <c r="AR81" s="22"/>
      <c r="AS81" s="22"/>
    </row>
    <row r="82" spans="1:45" s="20" customFormat="1" ht="12" hidden="1" customHeight="1" x14ac:dyDescent="0.15">
      <c r="A82" s="903"/>
      <c r="B82" s="904"/>
      <c r="C82" s="827"/>
      <c r="D82" s="828"/>
      <c r="E82" s="828"/>
      <c r="F82" s="828"/>
      <c r="G82" s="828"/>
      <c r="H82" s="828"/>
      <c r="I82" s="828"/>
      <c r="J82" s="828"/>
      <c r="K82" s="828"/>
      <c r="L82" s="828"/>
      <c r="M82" s="828"/>
      <c r="N82" s="828"/>
      <c r="O82" s="828"/>
      <c r="P82" s="828"/>
      <c r="Q82" s="828"/>
      <c r="R82" s="828"/>
      <c r="S82" s="828"/>
      <c r="T82" s="828"/>
      <c r="U82" s="828"/>
      <c r="V82" s="828"/>
      <c r="W82" s="828"/>
      <c r="X82" s="871"/>
      <c r="Y82" s="86"/>
      <c r="Z82" s="92"/>
      <c r="AA82" s="92"/>
      <c r="AB82" s="476"/>
      <c r="AC82" s="476"/>
      <c r="AD82" s="201"/>
      <c r="AE82" s="201"/>
      <c r="AF82" s="201"/>
      <c r="AG82" s="93"/>
      <c r="AH82" s="93"/>
      <c r="AI82" s="476"/>
      <c r="AJ82" s="477"/>
      <c r="AK82" s="23"/>
      <c r="AL82" s="23"/>
      <c r="AM82" s="23"/>
      <c r="AN82" s="22"/>
      <c r="AO82" s="38"/>
      <c r="AP82" s="22"/>
      <c r="AQ82" s="22"/>
      <c r="AR82" s="22"/>
      <c r="AS82" s="22"/>
    </row>
    <row r="83" spans="1:45" s="20" customFormat="1" x14ac:dyDescent="0.15">
      <c r="A83" s="903"/>
      <c r="B83" s="904"/>
      <c r="C83" s="830"/>
      <c r="D83" s="831"/>
      <c r="E83" s="831"/>
      <c r="F83" s="831"/>
      <c r="G83" s="831"/>
      <c r="H83" s="831"/>
      <c r="I83" s="831"/>
      <c r="J83" s="831"/>
      <c r="K83" s="831"/>
      <c r="L83" s="831"/>
      <c r="M83" s="831"/>
      <c r="N83" s="831"/>
      <c r="O83" s="831"/>
      <c r="P83" s="831"/>
      <c r="Q83" s="831"/>
      <c r="R83" s="831"/>
      <c r="S83" s="831"/>
      <c r="T83" s="831"/>
      <c r="U83" s="831"/>
      <c r="V83" s="831"/>
      <c r="W83" s="831"/>
      <c r="X83" s="872"/>
      <c r="Y83" s="86"/>
      <c r="Z83" s="92"/>
      <c r="AA83" s="92"/>
      <c r="AB83" s="476"/>
      <c r="AC83" s="476"/>
      <c r="AD83" s="201"/>
      <c r="AE83" s="201"/>
      <c r="AF83" s="201"/>
      <c r="AG83" s="93"/>
      <c r="AH83" s="93"/>
      <c r="AI83" s="476"/>
      <c r="AJ83" s="477"/>
      <c r="AK83" s="23"/>
      <c r="AL83" s="23"/>
      <c r="AM83" s="23"/>
      <c r="AN83" s="22"/>
      <c r="AO83" s="38"/>
      <c r="AP83" s="22"/>
      <c r="AQ83" s="22"/>
      <c r="AR83" s="22"/>
      <c r="AS83" s="22"/>
    </row>
    <row r="84" spans="1:45" s="20" customFormat="1" x14ac:dyDescent="0.15">
      <c r="A84" s="903"/>
      <c r="B84" s="904"/>
      <c r="C84" s="865" t="s">
        <v>61</v>
      </c>
      <c r="D84" s="865"/>
      <c r="E84" s="865"/>
      <c r="F84" s="865"/>
      <c r="G84" s="865"/>
      <c r="H84" s="865"/>
      <c r="I84" s="865"/>
      <c r="J84" s="865"/>
      <c r="K84" s="865"/>
      <c r="L84" s="865"/>
      <c r="M84" s="865"/>
      <c r="N84" s="865"/>
      <c r="O84" s="865"/>
      <c r="P84" s="865"/>
      <c r="Q84" s="865"/>
      <c r="R84" s="865"/>
      <c r="S84" s="865"/>
      <c r="T84" s="865"/>
      <c r="U84" s="865"/>
      <c r="V84" s="865"/>
      <c r="W84" s="865"/>
      <c r="X84" s="865"/>
      <c r="Y84" s="865"/>
      <c r="Z84" s="865"/>
      <c r="AA84" s="865"/>
      <c r="AB84" s="865"/>
      <c r="AC84" s="865"/>
      <c r="AD84" s="865"/>
      <c r="AE84" s="865"/>
      <c r="AF84" s="865"/>
      <c r="AG84" s="865"/>
      <c r="AH84" s="865"/>
      <c r="AI84" s="865"/>
      <c r="AJ84" s="866"/>
      <c r="AK84" s="23"/>
      <c r="AL84" s="23"/>
      <c r="AM84" s="23"/>
      <c r="AN84" s="22"/>
      <c r="AO84" s="38"/>
      <c r="AP84" s="22"/>
      <c r="AQ84" s="22"/>
      <c r="AR84" s="22"/>
      <c r="AS84" s="22"/>
    </row>
    <row r="85" spans="1:45" s="20" customFormat="1" x14ac:dyDescent="0.15">
      <c r="A85" s="903"/>
      <c r="B85" s="904"/>
      <c r="C85" s="45" t="s">
        <v>62</v>
      </c>
      <c r="D85" s="46"/>
      <c r="E85" s="46"/>
      <c r="F85" s="46"/>
      <c r="G85" s="46"/>
      <c r="H85" s="46"/>
      <c r="I85" s="46"/>
      <c r="J85" s="46"/>
      <c r="K85" s="46"/>
      <c r="L85" s="46"/>
      <c r="M85" s="46"/>
      <c r="N85" s="46"/>
      <c r="O85" s="46"/>
      <c r="P85" s="46"/>
      <c r="Q85" s="46"/>
      <c r="R85" s="46"/>
      <c r="S85" s="46"/>
      <c r="T85" s="46"/>
      <c r="U85" s="47"/>
      <c r="V85" s="45" t="s">
        <v>185</v>
      </c>
      <c r="W85" s="46"/>
      <c r="X85" s="46"/>
      <c r="Y85" s="45"/>
      <c r="Z85" s="46"/>
      <c r="AA85" s="46"/>
      <c r="AB85" s="46"/>
      <c r="AC85" s="46"/>
      <c r="AD85" s="49"/>
      <c r="AE85" s="49"/>
      <c r="AF85" s="49"/>
      <c r="AG85" s="49"/>
      <c r="AH85" s="49"/>
      <c r="AI85" s="49"/>
      <c r="AJ85" s="50"/>
      <c r="AK85" s="23"/>
      <c r="AL85" s="23"/>
      <c r="AM85" s="23"/>
      <c r="AN85" s="22"/>
      <c r="AO85" s="38"/>
      <c r="AP85" s="22"/>
      <c r="AQ85" s="22"/>
      <c r="AR85" s="22"/>
      <c r="AS85" s="22"/>
    </row>
    <row r="86" spans="1:45" s="20" customFormat="1" ht="11.25" customHeight="1" x14ac:dyDescent="0.15">
      <c r="A86" s="903"/>
      <c r="B86" s="904"/>
      <c r="C86" s="94" t="s">
        <v>63</v>
      </c>
      <c r="D86" s="94"/>
      <c r="E86" s="95"/>
      <c r="F86" s="95"/>
      <c r="G86" s="914">
        <f>N62</f>
        <v>2</v>
      </c>
      <c r="H86" s="885"/>
      <c r="I86" s="915" t="s">
        <v>58</v>
      </c>
      <c r="J86" s="915"/>
      <c r="K86" s="95" t="s">
        <v>64</v>
      </c>
      <c r="L86" s="916">
        <v>600000</v>
      </c>
      <c r="M86" s="916"/>
      <c r="N86" s="916"/>
      <c r="O86" s="95" t="s">
        <v>13</v>
      </c>
      <c r="P86" s="95" t="s">
        <v>65</v>
      </c>
      <c r="Q86" s="886">
        <f>G86*L86</f>
        <v>1200000</v>
      </c>
      <c r="R86" s="886"/>
      <c r="S86" s="886"/>
      <c r="T86" s="886"/>
      <c r="U86" s="48" t="s">
        <v>13</v>
      </c>
      <c r="V86" s="917" t="str">
        <f>VLOOKUP(AG1,'3_個別入力シート（新生活）'!$B$7:$CR$8,'3_個別入力シート（新生活）'!AX6,0)&amp; ""</f>
        <v>・家賃補助のみ　120,000円×5件＝600,000円
・（29歳以下）   1世帯×600,000円＝600,000円
・（39歳以下）   2世帯×300,000円＝600,000円
　　　　　　　　 　　　　 　　  　   　計1,800,000円</v>
      </c>
      <c r="W86" s="828"/>
      <c r="X86" s="828"/>
      <c r="Y86" s="828"/>
      <c r="Z86" s="828"/>
      <c r="AA86" s="828"/>
      <c r="AB86" s="828"/>
      <c r="AC86" s="828"/>
      <c r="AD86" s="828"/>
      <c r="AE86" s="828"/>
      <c r="AF86" s="828"/>
      <c r="AG86" s="828"/>
      <c r="AH86" s="828"/>
      <c r="AI86" s="828"/>
      <c r="AJ86" s="829"/>
      <c r="AK86" s="23"/>
      <c r="AL86" s="23"/>
      <c r="AM86" s="23"/>
      <c r="AN86" s="22"/>
      <c r="AO86" s="38"/>
      <c r="AP86" s="22"/>
      <c r="AQ86" s="22"/>
      <c r="AR86" s="22"/>
      <c r="AS86" s="22"/>
    </row>
    <row r="87" spans="1:45" s="20" customFormat="1" x14ac:dyDescent="0.15">
      <c r="A87" s="903"/>
      <c r="B87" s="904"/>
      <c r="C87" s="94" t="s">
        <v>66</v>
      </c>
      <c r="D87" s="94"/>
      <c r="E87" s="95"/>
      <c r="F87" s="95"/>
      <c r="G87" s="914">
        <f>N63</f>
        <v>3</v>
      </c>
      <c r="H87" s="885"/>
      <c r="I87" s="915" t="s">
        <v>58</v>
      </c>
      <c r="J87" s="915"/>
      <c r="K87" s="95" t="s">
        <v>64</v>
      </c>
      <c r="L87" s="916">
        <v>300000</v>
      </c>
      <c r="M87" s="916"/>
      <c r="N87" s="916"/>
      <c r="O87" s="95" t="s">
        <v>13</v>
      </c>
      <c r="P87" s="95" t="s">
        <v>65</v>
      </c>
      <c r="Q87" s="886">
        <f>G87*L87</f>
        <v>900000</v>
      </c>
      <c r="R87" s="886"/>
      <c r="S87" s="886"/>
      <c r="T87" s="886"/>
      <c r="U87" s="48" t="s">
        <v>13</v>
      </c>
      <c r="V87" s="917"/>
      <c r="W87" s="828"/>
      <c r="X87" s="828"/>
      <c r="Y87" s="828"/>
      <c r="Z87" s="828"/>
      <c r="AA87" s="828"/>
      <c r="AB87" s="828"/>
      <c r="AC87" s="828"/>
      <c r="AD87" s="828"/>
      <c r="AE87" s="828"/>
      <c r="AF87" s="828"/>
      <c r="AG87" s="828"/>
      <c r="AH87" s="828"/>
      <c r="AI87" s="828"/>
      <c r="AJ87" s="829"/>
      <c r="AK87" s="23"/>
      <c r="AL87" s="23"/>
      <c r="AM87" s="23"/>
      <c r="AN87" s="22"/>
      <c r="AO87" s="38"/>
      <c r="AP87" s="22"/>
      <c r="AQ87" s="22"/>
      <c r="AR87" s="22"/>
      <c r="AS87" s="22"/>
    </row>
    <row r="88" spans="1:45" s="20" customFormat="1" x14ac:dyDescent="0.15">
      <c r="A88" s="903"/>
      <c r="B88" s="904"/>
      <c r="C88" s="94"/>
      <c r="D88" s="94"/>
      <c r="E88" s="95"/>
      <c r="F88" s="95"/>
      <c r="G88" s="474"/>
      <c r="H88" s="474"/>
      <c r="I88" s="475"/>
      <c r="J88" s="475"/>
      <c r="K88" s="95"/>
      <c r="L88" s="94" t="s">
        <v>67</v>
      </c>
      <c r="M88" s="474"/>
      <c r="N88" s="474"/>
      <c r="O88" s="94"/>
      <c r="P88" s="474"/>
      <c r="Q88" s="884">
        <f>AK88*1</f>
        <v>260000</v>
      </c>
      <c r="R88" s="884"/>
      <c r="S88" s="884"/>
      <c r="T88" s="884"/>
      <c r="U88" s="48" t="s">
        <v>13</v>
      </c>
      <c r="V88" s="917"/>
      <c r="W88" s="828"/>
      <c r="X88" s="828"/>
      <c r="Y88" s="828"/>
      <c r="Z88" s="828"/>
      <c r="AA88" s="828"/>
      <c r="AB88" s="828"/>
      <c r="AC88" s="828"/>
      <c r="AD88" s="828"/>
      <c r="AE88" s="828"/>
      <c r="AF88" s="828"/>
      <c r="AG88" s="828"/>
      <c r="AH88" s="828"/>
      <c r="AI88" s="828"/>
      <c r="AJ88" s="829"/>
      <c r="AK88" s="104">
        <f>VLOOKUP(AG1,'3_個別入力シート（新生活）'!$B$7:$CR$8,'3_個別入力シート（新生活）'!AV6,0)</f>
        <v>260000</v>
      </c>
      <c r="AL88" s="23"/>
      <c r="AM88" s="23"/>
      <c r="AN88" s="22"/>
      <c r="AO88" s="38"/>
      <c r="AP88" s="22"/>
      <c r="AQ88" s="22"/>
      <c r="AR88" s="22"/>
      <c r="AS88" s="22"/>
    </row>
    <row r="89" spans="1:45" s="20" customFormat="1" x14ac:dyDescent="0.15">
      <c r="A89" s="903"/>
      <c r="B89" s="904"/>
      <c r="C89" s="95"/>
      <c r="D89" s="95"/>
      <c r="E89" s="95"/>
      <c r="F89" s="95"/>
      <c r="G89" s="95"/>
      <c r="H89" s="95"/>
      <c r="I89" s="95"/>
      <c r="J89" s="95"/>
      <c r="K89" s="95"/>
      <c r="L89" s="95"/>
      <c r="M89" s="885" t="s">
        <v>68</v>
      </c>
      <c r="N89" s="885"/>
      <c r="O89" s="95"/>
      <c r="P89" s="95"/>
      <c r="Q89" s="886">
        <f>SUM(Q86:T88)</f>
        <v>2360000</v>
      </c>
      <c r="R89" s="886"/>
      <c r="S89" s="886"/>
      <c r="T89" s="886"/>
      <c r="U89" s="48" t="s">
        <v>13</v>
      </c>
      <c r="V89" s="917"/>
      <c r="W89" s="828"/>
      <c r="X89" s="828"/>
      <c r="Y89" s="828"/>
      <c r="Z89" s="828"/>
      <c r="AA89" s="828"/>
      <c r="AB89" s="828"/>
      <c r="AC89" s="828"/>
      <c r="AD89" s="828"/>
      <c r="AE89" s="828"/>
      <c r="AF89" s="828"/>
      <c r="AG89" s="828"/>
      <c r="AH89" s="828"/>
      <c r="AI89" s="828"/>
      <c r="AJ89" s="829"/>
      <c r="AK89" s="23"/>
      <c r="AL89" s="23"/>
      <c r="AM89" s="23"/>
      <c r="AN89" s="22"/>
      <c r="AO89" s="38"/>
      <c r="AP89" s="22"/>
      <c r="AQ89" s="22"/>
      <c r="AR89" s="22"/>
      <c r="AS89" s="22"/>
    </row>
    <row r="90" spans="1:45" s="20" customFormat="1" ht="12" hidden="1" customHeight="1" x14ac:dyDescent="0.15">
      <c r="A90" s="903"/>
      <c r="B90" s="904"/>
      <c r="C90" s="245"/>
      <c r="D90" s="245"/>
      <c r="E90" s="245"/>
      <c r="F90" s="245"/>
      <c r="G90" s="245"/>
      <c r="H90" s="95"/>
      <c r="I90" s="95"/>
      <c r="J90" s="95"/>
      <c r="K90" s="95"/>
      <c r="L90" s="95"/>
      <c r="M90" s="95"/>
      <c r="N90" s="95"/>
      <c r="O90" s="95"/>
      <c r="P90" s="95"/>
      <c r="Q90" s="95"/>
      <c r="R90" s="95"/>
      <c r="S90" s="95"/>
      <c r="T90" s="95"/>
      <c r="U90" s="48"/>
      <c r="V90" s="917"/>
      <c r="W90" s="828"/>
      <c r="X90" s="828"/>
      <c r="Y90" s="828"/>
      <c r="Z90" s="828"/>
      <c r="AA90" s="828"/>
      <c r="AB90" s="828"/>
      <c r="AC90" s="828"/>
      <c r="AD90" s="828"/>
      <c r="AE90" s="828"/>
      <c r="AF90" s="828"/>
      <c r="AG90" s="828"/>
      <c r="AH90" s="828"/>
      <c r="AI90" s="828"/>
      <c r="AJ90" s="829"/>
      <c r="AK90" s="23"/>
      <c r="AL90" s="23"/>
      <c r="AM90" s="23"/>
      <c r="AN90" s="22"/>
      <c r="AO90" s="38"/>
      <c r="AP90" s="22"/>
      <c r="AQ90" s="22"/>
      <c r="AR90" s="22"/>
      <c r="AS90" s="22"/>
    </row>
    <row r="91" spans="1:45" s="20" customFormat="1" ht="12" hidden="1" customHeight="1" x14ac:dyDescent="0.15">
      <c r="A91" s="903"/>
      <c r="B91" s="904"/>
      <c r="C91" s="245"/>
      <c r="D91" s="245"/>
      <c r="E91" s="245"/>
      <c r="F91" s="245"/>
      <c r="G91" s="245"/>
      <c r="H91" s="95"/>
      <c r="I91" s="95"/>
      <c r="J91" s="95"/>
      <c r="K91" s="95"/>
      <c r="L91" s="95"/>
      <c r="M91" s="95"/>
      <c r="N91" s="95"/>
      <c r="O91" s="95"/>
      <c r="P91" s="95"/>
      <c r="Q91" s="95"/>
      <c r="R91" s="95"/>
      <c r="S91" s="95"/>
      <c r="T91" s="95"/>
      <c r="U91" s="48"/>
      <c r="V91" s="917"/>
      <c r="W91" s="828"/>
      <c r="X91" s="828"/>
      <c r="Y91" s="828"/>
      <c r="Z91" s="828"/>
      <c r="AA91" s="828"/>
      <c r="AB91" s="828"/>
      <c r="AC91" s="828"/>
      <c r="AD91" s="828"/>
      <c r="AE91" s="828"/>
      <c r="AF91" s="828"/>
      <c r="AG91" s="828"/>
      <c r="AH91" s="828"/>
      <c r="AI91" s="828"/>
      <c r="AJ91" s="829"/>
      <c r="AK91" s="23"/>
      <c r="AL91" s="23"/>
      <c r="AM91" s="23"/>
      <c r="AN91" s="22"/>
      <c r="AO91" s="38"/>
      <c r="AP91" s="22"/>
      <c r="AQ91" s="22"/>
      <c r="AR91" s="22"/>
      <c r="AS91" s="22"/>
    </row>
    <row r="92" spans="1:45" s="20" customFormat="1" ht="12" hidden="1" customHeight="1" x14ac:dyDescent="0.15">
      <c r="A92" s="903"/>
      <c r="B92" s="904"/>
      <c r="C92" s="95"/>
      <c r="D92" s="95"/>
      <c r="E92" s="95"/>
      <c r="F92" s="95"/>
      <c r="G92" s="95"/>
      <c r="H92" s="95"/>
      <c r="I92" s="95"/>
      <c r="J92" s="95"/>
      <c r="K92" s="95"/>
      <c r="L92" s="95"/>
      <c r="M92" s="95"/>
      <c r="N92" s="95"/>
      <c r="O92" s="95"/>
      <c r="P92" s="95"/>
      <c r="Q92" s="95"/>
      <c r="R92" s="95"/>
      <c r="S92" s="95"/>
      <c r="T92" s="95"/>
      <c r="U92" s="48"/>
      <c r="V92" s="917"/>
      <c r="W92" s="828"/>
      <c r="X92" s="828"/>
      <c r="Y92" s="828"/>
      <c r="Z92" s="828"/>
      <c r="AA92" s="828"/>
      <c r="AB92" s="828"/>
      <c r="AC92" s="828"/>
      <c r="AD92" s="828"/>
      <c r="AE92" s="828"/>
      <c r="AF92" s="828"/>
      <c r="AG92" s="828"/>
      <c r="AH92" s="828"/>
      <c r="AI92" s="828"/>
      <c r="AJ92" s="829"/>
      <c r="AK92" s="23"/>
      <c r="AL92" s="23"/>
      <c r="AM92" s="23"/>
      <c r="AN92" s="22"/>
      <c r="AO92" s="38"/>
      <c r="AP92" s="22"/>
      <c r="AQ92" s="22"/>
      <c r="AR92" s="22"/>
      <c r="AS92" s="22"/>
    </row>
    <row r="93" spans="1:45" s="20" customFormat="1" ht="12" hidden="1" customHeight="1" x14ac:dyDescent="0.15">
      <c r="A93" s="903"/>
      <c r="B93" s="904"/>
      <c r="C93" s="95"/>
      <c r="D93" s="95"/>
      <c r="E93" s="95"/>
      <c r="F93" s="95"/>
      <c r="G93" s="95"/>
      <c r="H93" s="95"/>
      <c r="I93" s="95"/>
      <c r="J93" s="95"/>
      <c r="K93" s="95"/>
      <c r="L93" s="95"/>
      <c r="M93" s="95"/>
      <c r="N93" s="95"/>
      <c r="O93" s="95"/>
      <c r="P93" s="95"/>
      <c r="Q93" s="95"/>
      <c r="R93" s="95"/>
      <c r="S93" s="95"/>
      <c r="T93" s="95"/>
      <c r="U93" s="48"/>
      <c r="V93" s="917"/>
      <c r="W93" s="828"/>
      <c r="X93" s="828"/>
      <c r="Y93" s="828"/>
      <c r="Z93" s="828"/>
      <c r="AA93" s="828"/>
      <c r="AB93" s="828"/>
      <c r="AC93" s="828"/>
      <c r="AD93" s="828"/>
      <c r="AE93" s="828"/>
      <c r="AF93" s="828"/>
      <c r="AG93" s="828"/>
      <c r="AH93" s="828"/>
      <c r="AI93" s="828"/>
      <c r="AJ93" s="829"/>
      <c r="AK93" s="23"/>
      <c r="AL93" s="23"/>
      <c r="AM93" s="23"/>
      <c r="AN93" s="22"/>
      <c r="AO93" s="38"/>
      <c r="AP93" s="22"/>
      <c r="AQ93" s="22"/>
      <c r="AR93" s="22"/>
      <c r="AS93" s="22"/>
    </row>
    <row r="94" spans="1:45" s="20" customFormat="1" ht="12" hidden="1" customHeight="1" x14ac:dyDescent="0.15">
      <c r="A94" s="903"/>
      <c r="B94" s="904"/>
      <c r="C94" s="95"/>
      <c r="D94" s="95"/>
      <c r="E94" s="95"/>
      <c r="F94" s="95"/>
      <c r="G94" s="95"/>
      <c r="H94" s="95"/>
      <c r="I94" s="95"/>
      <c r="J94" s="95"/>
      <c r="K94" s="95"/>
      <c r="L94" s="95"/>
      <c r="M94" s="95"/>
      <c r="N94" s="95"/>
      <c r="O94" s="95"/>
      <c r="P94" s="95"/>
      <c r="Q94" s="95"/>
      <c r="R94" s="95"/>
      <c r="S94" s="95"/>
      <c r="T94" s="95"/>
      <c r="U94" s="48"/>
      <c r="V94" s="917"/>
      <c r="W94" s="828"/>
      <c r="X94" s="828"/>
      <c r="Y94" s="828"/>
      <c r="Z94" s="828"/>
      <c r="AA94" s="828"/>
      <c r="AB94" s="828"/>
      <c r="AC94" s="828"/>
      <c r="AD94" s="828"/>
      <c r="AE94" s="828"/>
      <c r="AF94" s="828"/>
      <c r="AG94" s="828"/>
      <c r="AH94" s="828"/>
      <c r="AI94" s="828"/>
      <c r="AJ94" s="829"/>
      <c r="AK94" s="23"/>
      <c r="AL94" s="23"/>
      <c r="AM94" s="23"/>
      <c r="AN94" s="22"/>
      <c r="AO94" s="38"/>
      <c r="AP94" s="22"/>
      <c r="AQ94" s="22"/>
      <c r="AR94" s="22"/>
      <c r="AS94" s="22"/>
    </row>
    <row r="95" spans="1:45" s="20" customFormat="1" ht="12" hidden="1" customHeight="1" x14ac:dyDescent="0.15">
      <c r="A95" s="903"/>
      <c r="B95" s="904"/>
      <c r="C95" s="95"/>
      <c r="D95" s="95"/>
      <c r="E95" s="95"/>
      <c r="F95" s="95"/>
      <c r="G95" s="95"/>
      <c r="H95" s="95"/>
      <c r="I95" s="95"/>
      <c r="J95" s="95"/>
      <c r="K95" s="95"/>
      <c r="L95" s="95"/>
      <c r="M95" s="95"/>
      <c r="N95" s="95"/>
      <c r="O95" s="95"/>
      <c r="P95" s="95"/>
      <c r="Q95" s="95"/>
      <c r="R95" s="95"/>
      <c r="S95" s="95"/>
      <c r="T95" s="95"/>
      <c r="U95" s="48"/>
      <c r="V95" s="917"/>
      <c r="W95" s="828"/>
      <c r="X95" s="828"/>
      <c r="Y95" s="828"/>
      <c r="Z95" s="828"/>
      <c r="AA95" s="828"/>
      <c r="AB95" s="828"/>
      <c r="AC95" s="828"/>
      <c r="AD95" s="828"/>
      <c r="AE95" s="828"/>
      <c r="AF95" s="828"/>
      <c r="AG95" s="828"/>
      <c r="AH95" s="828"/>
      <c r="AI95" s="828"/>
      <c r="AJ95" s="829"/>
      <c r="AK95" s="23"/>
      <c r="AL95" s="23"/>
      <c r="AM95" s="23"/>
      <c r="AN95" s="22"/>
      <c r="AO95" s="38"/>
      <c r="AP95" s="22"/>
      <c r="AQ95" s="22"/>
      <c r="AR95" s="22"/>
      <c r="AS95" s="22"/>
    </row>
    <row r="96" spans="1:45" s="20" customFormat="1" ht="12" hidden="1" customHeight="1" x14ac:dyDescent="0.15">
      <c r="A96" s="903"/>
      <c r="B96" s="904"/>
      <c r="C96" s="95"/>
      <c r="D96" s="95"/>
      <c r="E96" s="95"/>
      <c r="F96" s="95"/>
      <c r="G96" s="95"/>
      <c r="H96" s="95"/>
      <c r="I96" s="95"/>
      <c r="J96" s="95"/>
      <c r="K96" s="95"/>
      <c r="L96" s="95"/>
      <c r="M96" s="95"/>
      <c r="N96" s="95"/>
      <c r="O96" s="95"/>
      <c r="P96" s="95"/>
      <c r="Q96" s="95"/>
      <c r="R96" s="95"/>
      <c r="S96" s="95"/>
      <c r="T96" s="95"/>
      <c r="U96" s="48"/>
      <c r="V96" s="917"/>
      <c r="W96" s="828"/>
      <c r="X96" s="828"/>
      <c r="Y96" s="828"/>
      <c r="Z96" s="828"/>
      <c r="AA96" s="828"/>
      <c r="AB96" s="828"/>
      <c r="AC96" s="828"/>
      <c r="AD96" s="828"/>
      <c r="AE96" s="828"/>
      <c r="AF96" s="828"/>
      <c r="AG96" s="828"/>
      <c r="AH96" s="828"/>
      <c r="AI96" s="828"/>
      <c r="AJ96" s="829"/>
      <c r="AK96" s="23"/>
      <c r="AL96" s="23"/>
      <c r="AM96" s="23"/>
      <c r="AN96" s="22"/>
      <c r="AO96" s="38"/>
      <c r="AP96" s="22"/>
      <c r="AQ96" s="22"/>
      <c r="AR96" s="22"/>
      <c r="AS96" s="22"/>
    </row>
    <row r="97" spans="1:50" s="20" customFormat="1" x14ac:dyDescent="0.15">
      <c r="A97" s="903"/>
      <c r="B97" s="904"/>
      <c r="C97" s="95"/>
      <c r="D97" s="95"/>
      <c r="E97" s="95"/>
      <c r="F97" s="95"/>
      <c r="G97" s="95"/>
      <c r="H97" s="95"/>
      <c r="I97" s="95"/>
      <c r="J97" s="95"/>
      <c r="K97" s="95"/>
      <c r="L97" s="95"/>
      <c r="M97" s="95"/>
      <c r="N97" s="95"/>
      <c r="O97" s="95"/>
      <c r="P97" s="95"/>
      <c r="Q97" s="95"/>
      <c r="R97" s="95"/>
      <c r="S97" s="95"/>
      <c r="T97" s="95"/>
      <c r="U97" s="246"/>
      <c r="V97" s="918"/>
      <c r="W97" s="831"/>
      <c r="X97" s="831"/>
      <c r="Y97" s="831"/>
      <c r="Z97" s="831"/>
      <c r="AA97" s="831"/>
      <c r="AB97" s="831"/>
      <c r="AC97" s="831"/>
      <c r="AD97" s="831"/>
      <c r="AE97" s="831"/>
      <c r="AF97" s="831"/>
      <c r="AG97" s="831"/>
      <c r="AH97" s="831"/>
      <c r="AI97" s="831"/>
      <c r="AJ97" s="832"/>
      <c r="AK97" s="23"/>
      <c r="AL97" s="23"/>
      <c r="AM97" s="23"/>
      <c r="AN97" s="22"/>
      <c r="AO97" s="38"/>
      <c r="AP97" s="22"/>
      <c r="AQ97" s="22"/>
      <c r="AR97" s="22"/>
      <c r="AS97" s="22"/>
    </row>
    <row r="98" spans="1:50" x14ac:dyDescent="0.15">
      <c r="A98" s="903"/>
      <c r="B98" s="904"/>
      <c r="C98" s="887" t="s">
        <v>69</v>
      </c>
      <c r="D98" s="887"/>
      <c r="E98" s="887"/>
      <c r="F98" s="887"/>
      <c r="G98" s="887"/>
      <c r="H98" s="887"/>
      <c r="I98" s="887"/>
      <c r="J98" s="887"/>
      <c r="K98" s="887"/>
      <c r="L98" s="887"/>
      <c r="M98" s="887"/>
      <c r="N98" s="887"/>
      <c r="O98" s="887"/>
      <c r="P98" s="887"/>
      <c r="Q98" s="887"/>
      <c r="R98" s="887"/>
      <c r="S98" s="887"/>
      <c r="T98" s="887"/>
      <c r="U98" s="887"/>
      <c r="V98" s="756"/>
      <c r="W98" s="756"/>
      <c r="X98" s="756"/>
      <c r="Y98" s="756"/>
      <c r="Z98" s="756"/>
      <c r="AA98" s="756"/>
      <c r="AB98" s="756"/>
      <c r="AC98" s="756"/>
      <c r="AD98" s="756"/>
      <c r="AE98" s="756"/>
      <c r="AF98" s="756"/>
      <c r="AG98" s="756"/>
      <c r="AH98" s="756"/>
      <c r="AI98" s="756"/>
      <c r="AJ98" s="757"/>
      <c r="AK98" s="23"/>
      <c r="AL98" s="23"/>
      <c r="AM98" s="23"/>
      <c r="AO98" s="38"/>
      <c r="AX98" s="51"/>
    </row>
    <row r="99" spans="1:50" ht="15.6" customHeight="1" x14ac:dyDescent="0.15">
      <c r="A99" s="903"/>
      <c r="B99" s="904"/>
      <c r="C99" s="786" t="str">
        <f>VLOOKUP(AG1,'3_個別入力シート（新生活）'!$B$7:$CR$8,'3_個別入力シート（新生活）'!AY6,0)&amp; ""</f>
        <v>・福岡県が運営するメールマガジン（登録者数：約10,000人）や県HPで広報を行う。
・福岡県が設置する結婚新生活支援事業拡大方策協議会において、本事業の効果や課題・検証等を行い、次年度以降の事業に反映させていく。また、都道府県主導方型市町村連携コースの実施要件として、県が本交付金を活用して取り組む２事業については、実施計画に基づいた連携・協力を行う。</v>
      </c>
      <c r="D99" s="786"/>
      <c r="E99" s="786"/>
      <c r="F99" s="786"/>
      <c r="G99" s="786"/>
      <c r="H99" s="786"/>
      <c r="I99" s="786"/>
      <c r="J99" s="786"/>
      <c r="K99" s="786"/>
      <c r="L99" s="786"/>
      <c r="M99" s="786"/>
      <c r="N99" s="786"/>
      <c r="O99" s="786"/>
      <c r="P99" s="786"/>
      <c r="Q99" s="786"/>
      <c r="R99" s="786"/>
      <c r="S99" s="786"/>
      <c r="T99" s="786"/>
      <c r="U99" s="786"/>
      <c r="V99" s="786"/>
      <c r="W99" s="786"/>
      <c r="X99" s="786"/>
      <c r="Y99" s="786"/>
      <c r="Z99" s="786"/>
      <c r="AA99" s="786"/>
      <c r="AB99" s="786"/>
      <c r="AC99" s="786"/>
      <c r="AD99" s="786"/>
      <c r="AE99" s="786"/>
      <c r="AF99" s="786"/>
      <c r="AG99" s="786"/>
      <c r="AH99" s="786"/>
      <c r="AI99" s="786"/>
      <c r="AJ99" s="888"/>
      <c r="AK99" s="23"/>
      <c r="AL99" s="23"/>
      <c r="AM99" s="23"/>
    </row>
    <row r="100" spans="1:50" ht="15.6" customHeight="1" x14ac:dyDescent="0.15">
      <c r="A100" s="903"/>
      <c r="B100" s="904"/>
      <c r="C100" s="786"/>
      <c r="D100" s="786"/>
      <c r="E100" s="786"/>
      <c r="F100" s="786"/>
      <c r="G100" s="786"/>
      <c r="H100" s="786"/>
      <c r="I100" s="786"/>
      <c r="J100" s="786"/>
      <c r="K100" s="786"/>
      <c r="L100" s="786"/>
      <c r="M100" s="786"/>
      <c r="N100" s="786"/>
      <c r="O100" s="786"/>
      <c r="P100" s="786"/>
      <c r="Q100" s="786"/>
      <c r="R100" s="786"/>
      <c r="S100" s="786"/>
      <c r="T100" s="786"/>
      <c r="U100" s="786"/>
      <c r="V100" s="786"/>
      <c r="W100" s="786"/>
      <c r="X100" s="786"/>
      <c r="Y100" s="786"/>
      <c r="Z100" s="786"/>
      <c r="AA100" s="786"/>
      <c r="AB100" s="786"/>
      <c r="AC100" s="786"/>
      <c r="AD100" s="786"/>
      <c r="AE100" s="786"/>
      <c r="AF100" s="786"/>
      <c r="AG100" s="786"/>
      <c r="AH100" s="786"/>
      <c r="AI100" s="786"/>
      <c r="AJ100" s="888"/>
      <c r="AK100" s="23"/>
      <c r="AL100" s="23"/>
      <c r="AM100" s="23"/>
      <c r="AQ100" s="51"/>
    </row>
    <row r="101" spans="1:50" ht="15.6" customHeight="1" thickBot="1" x14ac:dyDescent="0.2">
      <c r="A101" s="905"/>
      <c r="B101" s="906"/>
      <c r="C101" s="889"/>
      <c r="D101" s="889"/>
      <c r="E101" s="889"/>
      <c r="F101" s="889"/>
      <c r="G101" s="889"/>
      <c r="H101" s="889"/>
      <c r="I101" s="889"/>
      <c r="J101" s="889"/>
      <c r="K101" s="889"/>
      <c r="L101" s="889"/>
      <c r="M101" s="889"/>
      <c r="N101" s="889"/>
      <c r="O101" s="889"/>
      <c r="P101" s="889"/>
      <c r="Q101" s="889"/>
      <c r="R101" s="889"/>
      <c r="S101" s="889"/>
      <c r="T101" s="889"/>
      <c r="U101" s="889"/>
      <c r="V101" s="889"/>
      <c r="W101" s="889"/>
      <c r="X101" s="889"/>
      <c r="Y101" s="889"/>
      <c r="Z101" s="889"/>
      <c r="AA101" s="889"/>
      <c r="AB101" s="889"/>
      <c r="AC101" s="889"/>
      <c r="AD101" s="889"/>
      <c r="AE101" s="889"/>
      <c r="AF101" s="889"/>
      <c r="AG101" s="889"/>
      <c r="AH101" s="889"/>
      <c r="AI101" s="889"/>
      <c r="AJ101" s="890"/>
      <c r="AK101" s="23"/>
      <c r="AL101" s="23"/>
      <c r="AM101" s="23"/>
    </row>
    <row r="102" spans="1:50" ht="12" customHeight="1" x14ac:dyDescent="0.15">
      <c r="A102" s="891" t="s">
        <v>390</v>
      </c>
      <c r="B102" s="892"/>
      <c r="C102" s="892"/>
      <c r="D102" s="892"/>
      <c r="E102" s="892"/>
      <c r="F102" s="892"/>
      <c r="G102" s="893"/>
      <c r="H102" s="897" t="s">
        <v>23</v>
      </c>
      <c r="I102" s="898"/>
      <c r="J102" s="898"/>
      <c r="K102" s="898"/>
      <c r="L102" s="898"/>
      <c r="M102" s="898"/>
      <c r="N102" s="898"/>
      <c r="O102" s="898"/>
      <c r="P102" s="898"/>
      <c r="Q102" s="898"/>
      <c r="R102" s="898"/>
      <c r="S102" s="898"/>
      <c r="T102" s="898"/>
      <c r="U102" s="898"/>
      <c r="V102" s="898"/>
      <c r="W102" s="898"/>
      <c r="X102" s="899"/>
      <c r="Y102" s="900" t="s">
        <v>24</v>
      </c>
      <c r="Z102" s="899"/>
      <c r="AA102" s="901" t="s">
        <v>385</v>
      </c>
      <c r="AB102" s="901"/>
      <c r="AC102" s="901"/>
      <c r="AD102" s="901"/>
      <c r="AE102" s="901"/>
      <c r="AF102" s="901" t="s">
        <v>386</v>
      </c>
      <c r="AG102" s="901"/>
      <c r="AH102" s="901"/>
      <c r="AI102" s="901"/>
      <c r="AJ102" s="902"/>
      <c r="AK102" s="23"/>
      <c r="AL102" s="23"/>
      <c r="AM102" s="23"/>
    </row>
    <row r="103" spans="1:50" ht="12" customHeight="1" x14ac:dyDescent="0.15">
      <c r="A103" s="894"/>
      <c r="B103" s="895"/>
      <c r="C103" s="895"/>
      <c r="D103" s="895"/>
      <c r="E103" s="895"/>
      <c r="F103" s="895"/>
      <c r="G103" s="896"/>
      <c r="H103" s="921" t="str">
        <f>VLOOKUP(AG1,'3_個別入力シート（新生活）'!$B$7:$CR$8,'3_個別入力シート（新生活）'!AZ6,0)&amp; ""</f>
        <v>空き家バンク活用率</v>
      </c>
      <c r="I103" s="922"/>
      <c r="J103" s="922"/>
      <c r="K103" s="922"/>
      <c r="L103" s="922"/>
      <c r="M103" s="922"/>
      <c r="N103" s="922"/>
      <c r="O103" s="922"/>
      <c r="P103" s="922"/>
      <c r="Q103" s="922"/>
      <c r="R103" s="922"/>
      <c r="S103" s="922"/>
      <c r="T103" s="922"/>
      <c r="U103" s="922"/>
      <c r="V103" s="922"/>
      <c r="W103" s="922"/>
      <c r="X103" s="923"/>
      <c r="Y103" s="919" t="str">
        <f>VLOOKUP(AG1,'3_個別入力シート（新生活）'!$B$7:$CR$8,'3_個別入力シート（新生活）'!BA6,0)&amp; ""</f>
        <v>％</v>
      </c>
      <c r="Z103" s="920"/>
      <c r="AA103" s="924" t="str">
        <f>VLOOKUP(AG1,'3_個別入力シート（新生活）'!$B$7:$CR$8,'3_個別入力シート（新生活）'!BB6,0)&amp; ""</f>
        <v>40.0％（令和9年度）</v>
      </c>
      <c r="AB103" s="924"/>
      <c r="AC103" s="924"/>
      <c r="AD103" s="924"/>
      <c r="AE103" s="924"/>
      <c r="AF103" s="924" t="str">
        <f>VLOOKUP(AG1,'3_個別入力シート（新生活）'!$B$7:$CR$8,'3_個別入力シート（新生活）'!BC6,0)&amp; ""</f>
        <v>31.0％（令和3年度）</v>
      </c>
      <c r="AG103" s="924"/>
      <c r="AH103" s="924"/>
      <c r="AI103" s="924"/>
      <c r="AJ103" s="925"/>
      <c r="AK103" s="23"/>
      <c r="AL103" s="23"/>
      <c r="AM103" s="23"/>
    </row>
    <row r="104" spans="1:50" ht="12" customHeight="1" x14ac:dyDescent="0.15">
      <c r="A104" s="894"/>
      <c r="B104" s="895"/>
      <c r="C104" s="895"/>
      <c r="D104" s="895"/>
      <c r="E104" s="895"/>
      <c r="F104" s="895"/>
      <c r="G104" s="896"/>
      <c r="H104" s="907" t="str">
        <f>VLOOKUP(AG1,'3_個別入力シート（新生活）'!$B$7:$CR$8,'3_個別入力シート（新生活）'!BD6,0)&amp; ""</f>
        <v/>
      </c>
      <c r="I104" s="908"/>
      <c r="J104" s="908"/>
      <c r="K104" s="908"/>
      <c r="L104" s="908"/>
      <c r="M104" s="908"/>
      <c r="N104" s="908"/>
      <c r="O104" s="908"/>
      <c r="P104" s="908"/>
      <c r="Q104" s="908"/>
      <c r="R104" s="908"/>
      <c r="S104" s="908"/>
      <c r="T104" s="908"/>
      <c r="U104" s="908"/>
      <c r="V104" s="908"/>
      <c r="W104" s="908"/>
      <c r="X104" s="909"/>
      <c r="Y104" s="919" t="str">
        <f>VLOOKUP(AG1,'3_個別入力シート（新生活）'!$B$7:$CR$8,'3_個別入力シート（新生活）'!BE6,0)&amp; ""</f>
        <v/>
      </c>
      <c r="Z104" s="920"/>
      <c r="AA104" s="912" t="str">
        <f>VLOOKUP(AG1,'3_個別入力シート（新生活）'!$B$7:$CR$8,'3_個別入力シート（新生活）'!BF6,0)&amp; ""</f>
        <v/>
      </c>
      <c r="AB104" s="912"/>
      <c r="AC104" s="912"/>
      <c r="AD104" s="912"/>
      <c r="AE104" s="912"/>
      <c r="AF104" s="912" t="str">
        <f>VLOOKUP(AG1,'3_個別入力シート（新生活）'!$B$7:$CR$8,'3_個別入力シート（新生活）'!BG6,0)&amp; ""</f>
        <v/>
      </c>
      <c r="AG104" s="912"/>
      <c r="AH104" s="912"/>
      <c r="AI104" s="912"/>
      <c r="AJ104" s="913"/>
      <c r="AK104" s="23"/>
      <c r="AL104" s="23"/>
      <c r="AM104" s="23"/>
    </row>
    <row r="105" spans="1:50" ht="12" customHeight="1" x14ac:dyDescent="0.15">
      <c r="A105" s="894"/>
      <c r="B105" s="895"/>
      <c r="C105" s="895"/>
      <c r="D105" s="895"/>
      <c r="E105" s="895"/>
      <c r="F105" s="895"/>
      <c r="G105" s="896"/>
      <c r="H105" s="907" t="str">
        <f>VLOOKUP(AG1,'3_個別入力シート（新生活）'!$B$7:$CR$8,'3_個別入力シート（新生活）'!BH6,0)&amp; ""</f>
        <v/>
      </c>
      <c r="I105" s="908"/>
      <c r="J105" s="908"/>
      <c r="K105" s="908"/>
      <c r="L105" s="908"/>
      <c r="M105" s="908"/>
      <c r="N105" s="908"/>
      <c r="O105" s="908"/>
      <c r="P105" s="908"/>
      <c r="Q105" s="908"/>
      <c r="R105" s="908"/>
      <c r="S105" s="908"/>
      <c r="T105" s="908"/>
      <c r="U105" s="908"/>
      <c r="V105" s="908"/>
      <c r="W105" s="908"/>
      <c r="X105" s="909"/>
      <c r="Y105" s="919" t="str">
        <f>VLOOKUP(AG1,'3_個別入力シート（新生活）'!$B$7:$CR$8,'3_個別入力シート（新生活）'!BI6,0)&amp; ""</f>
        <v/>
      </c>
      <c r="Z105" s="920"/>
      <c r="AA105" s="912" t="str">
        <f>VLOOKUP(AG1,'3_個別入力シート（新生活）'!$B$7:$CR$8,'3_個別入力シート（新生活）'!BJ6,0)&amp; ""</f>
        <v/>
      </c>
      <c r="AB105" s="912"/>
      <c r="AC105" s="912"/>
      <c r="AD105" s="912"/>
      <c r="AE105" s="912"/>
      <c r="AF105" s="912" t="str">
        <f>VLOOKUP(AG1,'3_個別入力シート（新生活）'!$B$7:$CR$8,'3_個別入力シート（新生活）'!BK6,0)&amp; ""</f>
        <v/>
      </c>
      <c r="AG105" s="912"/>
      <c r="AH105" s="912"/>
      <c r="AI105" s="912"/>
      <c r="AJ105" s="913"/>
      <c r="AK105" s="23"/>
      <c r="AL105" s="23"/>
      <c r="AM105" s="23"/>
    </row>
    <row r="106" spans="1:50" ht="12" customHeight="1" x14ac:dyDescent="0.15">
      <c r="A106" s="894"/>
      <c r="B106" s="895"/>
      <c r="C106" s="895"/>
      <c r="D106" s="895"/>
      <c r="E106" s="895"/>
      <c r="F106" s="895"/>
      <c r="G106" s="896"/>
      <c r="H106" s="907" t="str">
        <f>VLOOKUP(AG1,'3_個別入力シート（新生活）'!$B$7:$CR$8,'3_個別入力シート（新生活）'!BL6,0)&amp; ""</f>
        <v/>
      </c>
      <c r="I106" s="908"/>
      <c r="J106" s="908"/>
      <c r="K106" s="908"/>
      <c r="L106" s="908"/>
      <c r="M106" s="908"/>
      <c r="N106" s="908"/>
      <c r="O106" s="908"/>
      <c r="P106" s="908"/>
      <c r="Q106" s="908"/>
      <c r="R106" s="908"/>
      <c r="S106" s="908"/>
      <c r="T106" s="908"/>
      <c r="U106" s="908"/>
      <c r="V106" s="908"/>
      <c r="W106" s="908"/>
      <c r="X106" s="909"/>
      <c r="Y106" s="919" t="str">
        <f>VLOOKUP(AG1,'3_個別入力シート（新生活）'!$B$7:$CR$8,'3_個別入力シート（新生活）'!BM6,0)&amp; ""</f>
        <v/>
      </c>
      <c r="Z106" s="920"/>
      <c r="AA106" s="912" t="str">
        <f>VLOOKUP(AG1,'3_個別入力シート（新生活）'!$B$7:$CR$8,'3_個別入力シート（新生活）'!BN6,0)&amp; ""</f>
        <v/>
      </c>
      <c r="AB106" s="912"/>
      <c r="AC106" s="912"/>
      <c r="AD106" s="912"/>
      <c r="AE106" s="912"/>
      <c r="AF106" s="912" t="str">
        <f>VLOOKUP(AG1,'3_個別入力シート（新生活）'!$B$7:$CR$8,'3_個別入力シート（新生活）'!BO6,0)&amp; ""</f>
        <v/>
      </c>
      <c r="AG106" s="912"/>
      <c r="AH106" s="912"/>
      <c r="AI106" s="912"/>
      <c r="AJ106" s="913"/>
      <c r="AK106" s="23"/>
      <c r="AL106" s="23"/>
      <c r="AM106" s="23"/>
    </row>
    <row r="107" spans="1:50" ht="12" customHeight="1" x14ac:dyDescent="0.15">
      <c r="A107" s="894"/>
      <c r="B107" s="895"/>
      <c r="C107" s="895"/>
      <c r="D107" s="895"/>
      <c r="E107" s="895"/>
      <c r="F107" s="895"/>
      <c r="G107" s="896"/>
      <c r="H107" s="907" t="str">
        <f>VLOOKUP(AG1,'3_個別入力シート（新生活）'!$B$7:$CR$8,'3_個別入力シート（新生活）'!BP6,0)&amp; ""</f>
        <v/>
      </c>
      <c r="I107" s="908"/>
      <c r="J107" s="908"/>
      <c r="K107" s="908"/>
      <c r="L107" s="908"/>
      <c r="M107" s="908"/>
      <c r="N107" s="908"/>
      <c r="O107" s="908"/>
      <c r="P107" s="908"/>
      <c r="Q107" s="908"/>
      <c r="R107" s="908"/>
      <c r="S107" s="908"/>
      <c r="T107" s="908"/>
      <c r="U107" s="908"/>
      <c r="V107" s="908"/>
      <c r="W107" s="908"/>
      <c r="X107" s="909"/>
      <c r="Y107" s="910" t="str">
        <f>VLOOKUP(AG1,'3_個別入力シート（新生活）'!$B$7:$CR$8,'3_個別入力シート（新生活）'!BQ6,0)&amp; ""</f>
        <v/>
      </c>
      <c r="Z107" s="911"/>
      <c r="AA107" s="912" t="str">
        <f>VLOOKUP(AG1,'3_個別入力シート（新生活）'!$B$7:$CR$8,'3_個別入力シート（新生活）'!BR6,0)&amp; ""</f>
        <v/>
      </c>
      <c r="AB107" s="912"/>
      <c r="AC107" s="912"/>
      <c r="AD107" s="912"/>
      <c r="AE107" s="912"/>
      <c r="AF107" s="912" t="str">
        <f>VLOOKUP(AG1,'3_個別入力シート（新生活）'!$B$7:$CR$8,'3_個別入力シート（新生活）'!BS6,0)&amp; ""</f>
        <v/>
      </c>
      <c r="AG107" s="912"/>
      <c r="AH107" s="912"/>
      <c r="AI107" s="912"/>
      <c r="AJ107" s="913"/>
      <c r="AK107" s="23"/>
      <c r="AL107" s="23"/>
      <c r="AM107" s="23"/>
    </row>
    <row r="108" spans="1:50" ht="12" customHeight="1" x14ac:dyDescent="0.15">
      <c r="A108" s="935" t="s">
        <v>383</v>
      </c>
      <c r="B108" s="936"/>
      <c r="C108" s="936"/>
      <c r="D108" s="936"/>
      <c r="E108" s="936"/>
      <c r="F108" s="936"/>
      <c r="G108" s="937"/>
      <c r="H108" s="941" t="s">
        <v>22</v>
      </c>
      <c r="I108" s="928"/>
      <c r="J108" s="928"/>
      <c r="K108" s="928"/>
      <c r="L108" s="928"/>
      <c r="M108" s="928"/>
      <c r="N108" s="928"/>
      <c r="O108" s="928"/>
      <c r="P108" s="928"/>
      <c r="Q108" s="928"/>
      <c r="R108" s="928"/>
      <c r="S108" s="928"/>
      <c r="T108" s="928"/>
      <c r="U108" s="928"/>
      <c r="V108" s="928"/>
      <c r="W108" s="928"/>
      <c r="X108" s="927"/>
      <c r="Y108" s="926" t="s">
        <v>24</v>
      </c>
      <c r="Z108" s="927"/>
      <c r="AA108" s="926" t="s">
        <v>387</v>
      </c>
      <c r="AB108" s="928"/>
      <c r="AC108" s="928"/>
      <c r="AD108" s="928"/>
      <c r="AE108" s="928"/>
      <c r="AF108" s="928"/>
      <c r="AG108" s="928"/>
      <c r="AH108" s="928"/>
      <c r="AI108" s="928"/>
      <c r="AJ108" s="929"/>
      <c r="AK108" s="23"/>
      <c r="AL108" s="23"/>
      <c r="AM108" s="23"/>
    </row>
    <row r="109" spans="1:50" ht="12" customHeight="1" x14ac:dyDescent="0.15">
      <c r="A109" s="894"/>
      <c r="B109" s="895"/>
      <c r="C109" s="895"/>
      <c r="D109" s="895"/>
      <c r="E109" s="895"/>
      <c r="F109" s="895"/>
      <c r="G109" s="896"/>
      <c r="H109" s="942" t="s">
        <v>25</v>
      </c>
      <c r="I109" s="943"/>
      <c r="J109" s="943"/>
      <c r="K109" s="943"/>
      <c r="L109" s="943"/>
      <c r="M109" s="943"/>
      <c r="N109" s="943"/>
      <c r="O109" s="943"/>
      <c r="P109" s="943"/>
      <c r="Q109" s="943"/>
      <c r="R109" s="943"/>
      <c r="S109" s="943"/>
      <c r="T109" s="943"/>
      <c r="U109" s="943"/>
      <c r="V109" s="943"/>
      <c r="W109" s="943"/>
      <c r="X109" s="944"/>
      <c r="Y109" s="945"/>
      <c r="Z109" s="946"/>
      <c r="AA109" s="947" t="str">
        <f>VLOOKUP(AG1,'3_個別入力シート（新生活）'!$B$7:$CR$8,'3_個別入力シート（新生活）'!BV6,0)&amp; ""</f>
        <v>1.51(H30～R4年)</v>
      </c>
      <c r="AB109" s="948"/>
      <c r="AC109" s="948"/>
      <c r="AD109" s="948"/>
      <c r="AE109" s="948"/>
      <c r="AF109" s="948"/>
      <c r="AG109" s="948"/>
      <c r="AH109" s="948"/>
      <c r="AI109" s="948"/>
      <c r="AJ109" s="949"/>
      <c r="AK109" s="23"/>
      <c r="AL109" s="23"/>
      <c r="AM109" s="23"/>
    </row>
    <row r="110" spans="1:50" ht="12" customHeight="1" x14ac:dyDescent="0.15">
      <c r="A110" s="894"/>
      <c r="B110" s="895"/>
      <c r="C110" s="895"/>
      <c r="D110" s="895"/>
      <c r="E110" s="895"/>
      <c r="F110" s="895"/>
      <c r="G110" s="896"/>
      <c r="H110" s="950" t="s">
        <v>26</v>
      </c>
      <c r="I110" s="951"/>
      <c r="J110" s="951"/>
      <c r="K110" s="951"/>
      <c r="L110" s="951"/>
      <c r="M110" s="951"/>
      <c r="N110" s="951"/>
      <c r="O110" s="951"/>
      <c r="P110" s="951"/>
      <c r="Q110" s="951"/>
      <c r="R110" s="951"/>
      <c r="S110" s="951"/>
      <c r="T110" s="951"/>
      <c r="U110" s="951"/>
      <c r="V110" s="951"/>
      <c r="W110" s="951"/>
      <c r="X110" s="952"/>
      <c r="Y110" s="953" t="s">
        <v>27</v>
      </c>
      <c r="Z110" s="954"/>
      <c r="AA110" s="955" t="str">
        <f>VLOOKUP(AG1,'3_個別入力シート（新生活）'!$B$7:$CR$8,'3_個別入力シート（新生活）'!BY6,0)&amp; ""</f>
        <v>41
（R5.1～R5.12）</v>
      </c>
      <c r="AB110" s="956"/>
      <c r="AC110" s="956"/>
      <c r="AD110" s="956"/>
      <c r="AE110" s="956"/>
      <c r="AF110" s="956"/>
      <c r="AG110" s="956"/>
      <c r="AH110" s="956"/>
      <c r="AI110" s="956"/>
      <c r="AJ110" s="957"/>
      <c r="AK110" s="23"/>
      <c r="AL110" s="23"/>
      <c r="AM110" s="23"/>
    </row>
    <row r="111" spans="1:50" ht="12" customHeight="1" x14ac:dyDescent="0.15">
      <c r="A111" s="938"/>
      <c r="B111" s="939"/>
      <c r="C111" s="939"/>
      <c r="D111" s="939"/>
      <c r="E111" s="939"/>
      <c r="F111" s="939"/>
      <c r="G111" s="940"/>
      <c r="H111" s="1085" t="s">
        <v>28</v>
      </c>
      <c r="I111" s="1086"/>
      <c r="J111" s="1086"/>
      <c r="K111" s="1086"/>
      <c r="L111" s="1086"/>
      <c r="M111" s="1086"/>
      <c r="N111" s="1086"/>
      <c r="O111" s="1086"/>
      <c r="P111" s="1086"/>
      <c r="Q111" s="1086"/>
      <c r="R111" s="1086"/>
      <c r="S111" s="1086"/>
      <c r="T111" s="1086"/>
      <c r="U111" s="1086"/>
      <c r="V111" s="1086"/>
      <c r="W111" s="1086"/>
      <c r="X111" s="1087"/>
      <c r="Y111" s="1088"/>
      <c r="Z111" s="1089"/>
      <c r="AA111" s="1090" t="str">
        <f>VLOOKUP(AG1,'3_個別入力シート（新生活）'!$B$7:$CR$8,'3_個別入力シート（新生活）'!CB6,0)&amp; ""</f>
        <v>1.7（令和5年）</v>
      </c>
      <c r="AB111" s="1091"/>
      <c r="AC111" s="1091"/>
      <c r="AD111" s="1091"/>
      <c r="AE111" s="1091"/>
      <c r="AF111" s="1091"/>
      <c r="AG111" s="1091"/>
      <c r="AH111" s="1091"/>
      <c r="AI111" s="1091"/>
      <c r="AJ111" s="1092"/>
      <c r="AK111" s="23"/>
      <c r="AL111" s="23"/>
      <c r="AM111" s="23"/>
    </row>
    <row r="112" spans="1:50" ht="12" customHeight="1" x14ac:dyDescent="0.15">
      <c r="A112" s="847" t="s">
        <v>391</v>
      </c>
      <c r="B112" s="1067"/>
      <c r="C112" s="1067"/>
      <c r="D112" s="1067"/>
      <c r="E112" s="1067"/>
      <c r="F112" s="1067"/>
      <c r="G112" s="1068"/>
      <c r="H112" s="941" t="s">
        <v>23</v>
      </c>
      <c r="I112" s="928"/>
      <c r="J112" s="928"/>
      <c r="K112" s="928"/>
      <c r="L112" s="928"/>
      <c r="M112" s="928"/>
      <c r="N112" s="928"/>
      <c r="O112" s="928"/>
      <c r="P112" s="928"/>
      <c r="Q112" s="928"/>
      <c r="R112" s="928"/>
      <c r="S112" s="928"/>
      <c r="T112" s="928"/>
      <c r="U112" s="928"/>
      <c r="V112" s="928"/>
      <c r="W112" s="928"/>
      <c r="X112" s="927"/>
      <c r="Y112" s="926" t="s">
        <v>24</v>
      </c>
      <c r="Z112" s="927"/>
      <c r="AA112" s="926" t="s">
        <v>388</v>
      </c>
      <c r="AB112" s="928"/>
      <c r="AC112" s="928"/>
      <c r="AD112" s="928"/>
      <c r="AE112" s="927"/>
      <c r="AF112" s="926" t="s">
        <v>389</v>
      </c>
      <c r="AG112" s="928"/>
      <c r="AH112" s="928"/>
      <c r="AI112" s="928"/>
      <c r="AJ112" s="929"/>
      <c r="AK112" s="23"/>
      <c r="AL112" s="23"/>
      <c r="AM112" s="23"/>
    </row>
    <row r="113" spans="1:39" ht="20.25" customHeight="1" x14ac:dyDescent="0.15">
      <c r="A113" s="1069"/>
      <c r="B113" s="1070"/>
      <c r="C113" s="1070"/>
      <c r="D113" s="1070"/>
      <c r="E113" s="1070"/>
      <c r="F113" s="1070"/>
      <c r="G113" s="1071"/>
      <c r="H113" s="930" t="s">
        <v>21</v>
      </c>
      <c r="I113" s="931"/>
      <c r="J113" s="932" t="s">
        <v>22</v>
      </c>
      <c r="K113" s="933"/>
      <c r="L113" s="933"/>
      <c r="M113" s="933"/>
      <c r="N113" s="933"/>
      <c r="O113" s="933"/>
      <c r="P113" s="933"/>
      <c r="Q113" s="933"/>
      <c r="R113" s="933"/>
      <c r="S113" s="933"/>
      <c r="T113" s="933"/>
      <c r="U113" s="933"/>
      <c r="V113" s="933"/>
      <c r="W113" s="933"/>
      <c r="X113" s="934"/>
      <c r="Y113" s="969"/>
      <c r="Z113" s="970"/>
      <c r="AA113" s="971"/>
      <c r="AB113" s="971"/>
      <c r="AC113" s="971"/>
      <c r="AD113" s="971"/>
      <c r="AE113" s="971"/>
      <c r="AF113" s="971"/>
      <c r="AG113" s="971"/>
      <c r="AH113" s="971"/>
      <c r="AI113" s="971"/>
      <c r="AJ113" s="972"/>
      <c r="AK113" s="23"/>
      <c r="AL113" s="23"/>
      <c r="AM113" s="23"/>
    </row>
    <row r="114" spans="1:39" ht="12" customHeight="1" x14ac:dyDescent="0.15">
      <c r="A114" s="1069"/>
      <c r="B114" s="1070"/>
      <c r="C114" s="1070"/>
      <c r="D114" s="1070"/>
      <c r="E114" s="1070"/>
      <c r="F114" s="1070"/>
      <c r="G114" s="1071"/>
      <c r="H114" s="973"/>
      <c r="I114" s="974"/>
      <c r="J114" s="975" t="s">
        <v>29</v>
      </c>
      <c r="K114" s="975"/>
      <c r="L114" s="975"/>
      <c r="M114" s="975"/>
      <c r="N114" s="975"/>
      <c r="O114" s="975"/>
      <c r="P114" s="975"/>
      <c r="Q114" s="975"/>
      <c r="R114" s="975"/>
      <c r="S114" s="975"/>
      <c r="T114" s="975"/>
      <c r="U114" s="975"/>
      <c r="V114" s="975"/>
      <c r="W114" s="975"/>
      <c r="X114" s="976"/>
      <c r="Y114" s="977"/>
      <c r="Z114" s="978"/>
      <c r="AA114" s="979"/>
      <c r="AB114" s="979"/>
      <c r="AC114" s="979"/>
      <c r="AD114" s="979"/>
      <c r="AE114" s="979"/>
      <c r="AF114" s="979"/>
      <c r="AG114" s="979"/>
      <c r="AH114" s="979"/>
      <c r="AI114" s="979"/>
      <c r="AJ114" s="980"/>
      <c r="AK114" s="23"/>
      <c r="AL114" s="23"/>
      <c r="AM114" s="23"/>
    </row>
    <row r="115" spans="1:39" ht="12" customHeight="1" x14ac:dyDescent="0.15">
      <c r="A115" s="1069"/>
      <c r="B115" s="1070"/>
      <c r="C115" s="1070"/>
      <c r="D115" s="1070"/>
      <c r="E115" s="1070"/>
      <c r="F115" s="1070"/>
      <c r="G115" s="1071"/>
      <c r="H115" s="958" t="s">
        <v>112</v>
      </c>
      <c r="I115" s="959"/>
      <c r="J115" s="1082" t="s">
        <v>70</v>
      </c>
      <c r="K115" s="1083"/>
      <c r="L115" s="1083"/>
      <c r="M115" s="1083"/>
      <c r="N115" s="1083"/>
      <c r="O115" s="1083"/>
      <c r="P115" s="1083"/>
      <c r="Q115" s="1083"/>
      <c r="R115" s="1083"/>
      <c r="S115" s="1083"/>
      <c r="T115" s="1083"/>
      <c r="U115" s="1083"/>
      <c r="V115" s="1083"/>
      <c r="W115" s="1083"/>
      <c r="X115" s="1084"/>
      <c r="Y115" s="953" t="s">
        <v>35</v>
      </c>
      <c r="Z115" s="954"/>
      <c r="AA115" s="924" t="str">
        <f>VLOOKUP(AG1,'3_個別入力シート（新生活）'!$B$7:$CR$8,'3_個別入力シート（新生活）'!CE6,0)&amp; ""</f>
        <v>70（令和7年度）</v>
      </c>
      <c r="AB115" s="924"/>
      <c r="AC115" s="924"/>
      <c r="AD115" s="924"/>
      <c r="AE115" s="924"/>
      <c r="AF115" s="924" t="str">
        <f>VLOOKUP(AG1,'3_個別入力シート（新生活）'!$B$7:$CR$8,'3_個別入力シート（新生活）'!CF6,0)&amp; ""</f>
        <v>-</v>
      </c>
      <c r="AG115" s="924"/>
      <c r="AH115" s="924"/>
      <c r="AI115" s="924"/>
      <c r="AJ115" s="925"/>
      <c r="AK115" s="23"/>
      <c r="AL115" s="23"/>
      <c r="AM115" s="23"/>
    </row>
    <row r="116" spans="1:39" ht="12" hidden="1" customHeight="1" x14ac:dyDescent="0.15">
      <c r="A116" s="1069"/>
      <c r="B116" s="1070"/>
      <c r="C116" s="1070"/>
      <c r="D116" s="1070"/>
      <c r="E116" s="1070"/>
      <c r="F116" s="1070"/>
      <c r="G116" s="1071"/>
      <c r="H116" s="958"/>
      <c r="I116" s="959"/>
      <c r="J116" s="960"/>
      <c r="K116" s="961"/>
      <c r="L116" s="961"/>
      <c r="M116" s="961"/>
      <c r="N116" s="961"/>
      <c r="O116" s="961"/>
      <c r="P116" s="961"/>
      <c r="Q116" s="961"/>
      <c r="R116" s="961"/>
      <c r="S116" s="961"/>
      <c r="T116" s="961"/>
      <c r="U116" s="961"/>
      <c r="V116" s="961"/>
      <c r="W116" s="961"/>
      <c r="X116" s="962"/>
      <c r="Y116" s="963"/>
      <c r="Z116" s="964"/>
      <c r="AA116" s="965"/>
      <c r="AB116" s="965"/>
      <c r="AC116" s="965"/>
      <c r="AD116" s="965"/>
      <c r="AE116" s="965"/>
      <c r="AF116" s="966"/>
      <c r="AG116" s="967"/>
      <c r="AH116" s="967"/>
      <c r="AI116" s="967"/>
      <c r="AJ116" s="968"/>
      <c r="AK116" s="23"/>
      <c r="AL116" s="23"/>
      <c r="AM116" s="23"/>
    </row>
    <row r="117" spans="1:39" ht="12" hidden="1" customHeight="1" x14ac:dyDescent="0.15">
      <c r="A117" s="1069"/>
      <c r="B117" s="1070"/>
      <c r="C117" s="1070"/>
      <c r="D117" s="1070"/>
      <c r="E117" s="1070"/>
      <c r="F117" s="1070"/>
      <c r="G117" s="1071"/>
      <c r="H117" s="958"/>
      <c r="I117" s="959"/>
      <c r="J117" s="960"/>
      <c r="K117" s="961"/>
      <c r="L117" s="961"/>
      <c r="M117" s="961"/>
      <c r="N117" s="961"/>
      <c r="O117" s="961"/>
      <c r="P117" s="961"/>
      <c r="Q117" s="961"/>
      <c r="R117" s="961"/>
      <c r="S117" s="961"/>
      <c r="T117" s="961"/>
      <c r="U117" s="961"/>
      <c r="V117" s="961"/>
      <c r="W117" s="961"/>
      <c r="X117" s="962"/>
      <c r="Y117" s="983"/>
      <c r="Z117" s="984"/>
      <c r="AA117" s="981"/>
      <c r="AB117" s="981"/>
      <c r="AC117" s="981"/>
      <c r="AD117" s="981"/>
      <c r="AE117" s="981"/>
      <c r="AF117" s="981"/>
      <c r="AG117" s="981"/>
      <c r="AH117" s="981"/>
      <c r="AI117" s="981"/>
      <c r="AJ117" s="982"/>
      <c r="AK117" s="23"/>
      <c r="AL117" s="23"/>
      <c r="AM117" s="23"/>
    </row>
    <row r="118" spans="1:39" ht="12" hidden="1" customHeight="1" x14ac:dyDescent="0.15">
      <c r="A118" s="1069"/>
      <c r="B118" s="1070"/>
      <c r="C118" s="1070"/>
      <c r="D118" s="1070"/>
      <c r="E118" s="1070"/>
      <c r="F118" s="1070"/>
      <c r="G118" s="1071"/>
      <c r="H118" s="958"/>
      <c r="I118" s="959"/>
      <c r="J118" s="960"/>
      <c r="K118" s="961"/>
      <c r="L118" s="961"/>
      <c r="M118" s="961"/>
      <c r="N118" s="961"/>
      <c r="O118" s="961"/>
      <c r="P118" s="961"/>
      <c r="Q118" s="961"/>
      <c r="R118" s="961"/>
      <c r="S118" s="961"/>
      <c r="T118" s="961"/>
      <c r="U118" s="961"/>
      <c r="V118" s="961"/>
      <c r="W118" s="961"/>
      <c r="X118" s="962"/>
      <c r="Y118" s="963"/>
      <c r="Z118" s="964"/>
      <c r="AA118" s="981"/>
      <c r="AB118" s="981"/>
      <c r="AC118" s="981"/>
      <c r="AD118" s="981"/>
      <c r="AE118" s="981"/>
      <c r="AF118" s="981"/>
      <c r="AG118" s="981"/>
      <c r="AH118" s="981"/>
      <c r="AI118" s="981"/>
      <c r="AJ118" s="982"/>
      <c r="AK118" s="23"/>
      <c r="AL118" s="23"/>
      <c r="AM118" s="23"/>
    </row>
    <row r="119" spans="1:39" ht="12" hidden="1" customHeight="1" x14ac:dyDescent="0.15">
      <c r="A119" s="1069"/>
      <c r="B119" s="1070"/>
      <c r="C119" s="1070"/>
      <c r="D119" s="1070"/>
      <c r="E119" s="1070"/>
      <c r="F119" s="1070"/>
      <c r="G119" s="1071"/>
      <c r="H119" s="958"/>
      <c r="I119" s="959"/>
      <c r="J119" s="960"/>
      <c r="K119" s="961"/>
      <c r="L119" s="961"/>
      <c r="M119" s="961"/>
      <c r="N119" s="961"/>
      <c r="O119" s="961"/>
      <c r="P119" s="961"/>
      <c r="Q119" s="961"/>
      <c r="R119" s="961"/>
      <c r="S119" s="961"/>
      <c r="T119" s="961"/>
      <c r="U119" s="961"/>
      <c r="V119" s="961"/>
      <c r="W119" s="961"/>
      <c r="X119" s="962"/>
      <c r="Y119" s="963"/>
      <c r="Z119" s="964"/>
      <c r="AA119" s="981"/>
      <c r="AB119" s="981"/>
      <c r="AC119" s="981"/>
      <c r="AD119" s="981"/>
      <c r="AE119" s="981"/>
      <c r="AF119" s="981"/>
      <c r="AG119" s="981"/>
      <c r="AH119" s="981"/>
      <c r="AI119" s="981"/>
      <c r="AJ119" s="982"/>
      <c r="AK119" s="23"/>
      <c r="AL119" s="23"/>
      <c r="AM119" s="23"/>
    </row>
    <row r="120" spans="1:39" ht="12" hidden="1" customHeight="1" x14ac:dyDescent="0.15">
      <c r="A120" s="1069"/>
      <c r="B120" s="1070"/>
      <c r="C120" s="1070"/>
      <c r="D120" s="1070"/>
      <c r="E120" s="1070"/>
      <c r="F120" s="1070"/>
      <c r="G120" s="1071"/>
      <c r="H120" s="958"/>
      <c r="I120" s="959"/>
      <c r="J120" s="960"/>
      <c r="K120" s="961"/>
      <c r="L120" s="961"/>
      <c r="M120" s="961"/>
      <c r="N120" s="961"/>
      <c r="O120" s="961"/>
      <c r="P120" s="961"/>
      <c r="Q120" s="961"/>
      <c r="R120" s="961"/>
      <c r="S120" s="961"/>
      <c r="T120" s="961"/>
      <c r="U120" s="961"/>
      <c r="V120" s="961"/>
      <c r="W120" s="961"/>
      <c r="X120" s="962"/>
      <c r="Y120" s="963"/>
      <c r="Z120" s="964"/>
      <c r="AA120" s="981"/>
      <c r="AB120" s="981"/>
      <c r="AC120" s="981"/>
      <c r="AD120" s="981"/>
      <c r="AE120" s="981"/>
      <c r="AF120" s="981"/>
      <c r="AG120" s="981"/>
      <c r="AH120" s="981"/>
      <c r="AI120" s="981"/>
      <c r="AJ120" s="982"/>
      <c r="AK120" s="23"/>
      <c r="AL120" s="23"/>
      <c r="AM120" s="23"/>
    </row>
    <row r="121" spans="1:39" ht="12" hidden="1" customHeight="1" x14ac:dyDescent="0.15">
      <c r="A121" s="1069"/>
      <c r="B121" s="1070"/>
      <c r="C121" s="1070"/>
      <c r="D121" s="1070"/>
      <c r="E121" s="1070"/>
      <c r="F121" s="1070"/>
      <c r="G121" s="1071"/>
      <c r="H121" s="958"/>
      <c r="I121" s="959"/>
      <c r="J121" s="960"/>
      <c r="K121" s="961"/>
      <c r="L121" s="961"/>
      <c r="M121" s="961"/>
      <c r="N121" s="961"/>
      <c r="O121" s="961"/>
      <c r="P121" s="961"/>
      <c r="Q121" s="961"/>
      <c r="R121" s="961"/>
      <c r="S121" s="961"/>
      <c r="T121" s="961"/>
      <c r="U121" s="961"/>
      <c r="V121" s="961"/>
      <c r="W121" s="961"/>
      <c r="X121" s="962"/>
      <c r="Y121" s="963"/>
      <c r="Z121" s="964"/>
      <c r="AA121" s="981"/>
      <c r="AB121" s="981"/>
      <c r="AC121" s="981"/>
      <c r="AD121" s="981"/>
      <c r="AE121" s="981"/>
      <c r="AF121" s="981"/>
      <c r="AG121" s="981"/>
      <c r="AH121" s="981"/>
      <c r="AI121" s="981"/>
      <c r="AJ121" s="982"/>
      <c r="AK121" s="23"/>
      <c r="AL121" s="23"/>
      <c r="AM121" s="23"/>
    </row>
    <row r="122" spans="1:39" ht="12" hidden="1" customHeight="1" x14ac:dyDescent="0.15">
      <c r="A122" s="1069"/>
      <c r="B122" s="1070"/>
      <c r="C122" s="1070"/>
      <c r="D122" s="1070"/>
      <c r="E122" s="1070"/>
      <c r="F122" s="1070"/>
      <c r="G122" s="1071"/>
      <c r="H122" s="958"/>
      <c r="I122" s="959"/>
      <c r="J122" s="960"/>
      <c r="K122" s="961"/>
      <c r="L122" s="961"/>
      <c r="M122" s="961"/>
      <c r="N122" s="961"/>
      <c r="O122" s="961"/>
      <c r="P122" s="961"/>
      <c r="Q122" s="961"/>
      <c r="R122" s="961"/>
      <c r="S122" s="961"/>
      <c r="T122" s="961"/>
      <c r="U122" s="961"/>
      <c r="V122" s="961"/>
      <c r="W122" s="961"/>
      <c r="X122" s="962"/>
      <c r="Y122" s="963"/>
      <c r="Z122" s="964"/>
      <c r="AA122" s="981"/>
      <c r="AB122" s="981"/>
      <c r="AC122" s="981"/>
      <c r="AD122" s="981"/>
      <c r="AE122" s="981"/>
      <c r="AF122" s="981"/>
      <c r="AG122" s="981"/>
      <c r="AH122" s="981"/>
      <c r="AI122" s="981"/>
      <c r="AJ122" s="982"/>
      <c r="AK122" s="23"/>
      <c r="AL122" s="23"/>
      <c r="AM122" s="23"/>
    </row>
    <row r="123" spans="1:39" ht="12" hidden="1" customHeight="1" x14ac:dyDescent="0.15">
      <c r="A123" s="1069"/>
      <c r="B123" s="1070"/>
      <c r="C123" s="1070"/>
      <c r="D123" s="1070"/>
      <c r="E123" s="1070"/>
      <c r="F123" s="1070"/>
      <c r="G123" s="1071"/>
      <c r="H123" s="958"/>
      <c r="I123" s="959"/>
      <c r="J123" s="960"/>
      <c r="K123" s="961"/>
      <c r="L123" s="961"/>
      <c r="M123" s="961"/>
      <c r="N123" s="961"/>
      <c r="O123" s="961"/>
      <c r="P123" s="961"/>
      <c r="Q123" s="961"/>
      <c r="R123" s="961"/>
      <c r="S123" s="961"/>
      <c r="T123" s="961"/>
      <c r="U123" s="961"/>
      <c r="V123" s="961"/>
      <c r="W123" s="961"/>
      <c r="X123" s="962"/>
      <c r="Y123" s="963"/>
      <c r="Z123" s="964"/>
      <c r="AA123" s="981"/>
      <c r="AB123" s="981"/>
      <c r="AC123" s="981"/>
      <c r="AD123" s="981"/>
      <c r="AE123" s="981"/>
      <c r="AF123" s="981"/>
      <c r="AG123" s="981"/>
      <c r="AH123" s="981"/>
      <c r="AI123" s="981"/>
      <c r="AJ123" s="982"/>
      <c r="AK123" s="23"/>
      <c r="AL123" s="23"/>
      <c r="AM123" s="23"/>
    </row>
    <row r="124" spans="1:39" ht="12" hidden="1" customHeight="1" x14ac:dyDescent="0.15">
      <c r="A124" s="1069"/>
      <c r="B124" s="1070"/>
      <c r="C124" s="1070"/>
      <c r="D124" s="1070"/>
      <c r="E124" s="1070"/>
      <c r="F124" s="1070"/>
      <c r="G124" s="1071"/>
      <c r="H124" s="985"/>
      <c r="I124" s="986"/>
      <c r="J124" s="987"/>
      <c r="K124" s="988"/>
      <c r="L124" s="988"/>
      <c r="M124" s="988"/>
      <c r="N124" s="988"/>
      <c r="O124" s="988"/>
      <c r="P124" s="988"/>
      <c r="Q124" s="988"/>
      <c r="R124" s="988"/>
      <c r="S124" s="988"/>
      <c r="T124" s="988"/>
      <c r="U124" s="988"/>
      <c r="V124" s="988"/>
      <c r="W124" s="988"/>
      <c r="X124" s="989"/>
      <c r="Y124" s="990"/>
      <c r="Z124" s="991"/>
      <c r="AA124" s="981"/>
      <c r="AB124" s="981"/>
      <c r="AC124" s="981"/>
      <c r="AD124" s="981"/>
      <c r="AE124" s="981"/>
      <c r="AF124" s="981"/>
      <c r="AG124" s="981"/>
      <c r="AH124" s="981"/>
      <c r="AI124" s="981"/>
      <c r="AJ124" s="982"/>
      <c r="AK124" s="23"/>
      <c r="AL124" s="23"/>
      <c r="AM124" s="23"/>
    </row>
    <row r="125" spans="1:39" ht="12" customHeight="1" x14ac:dyDescent="0.15">
      <c r="A125" s="1069"/>
      <c r="B125" s="1070"/>
      <c r="C125" s="1070"/>
      <c r="D125" s="1070"/>
      <c r="E125" s="1070"/>
      <c r="F125" s="1070"/>
      <c r="G125" s="1071"/>
      <c r="H125" s="1055"/>
      <c r="I125" s="1056"/>
      <c r="J125" s="975" t="s">
        <v>30</v>
      </c>
      <c r="K125" s="975"/>
      <c r="L125" s="975"/>
      <c r="M125" s="975"/>
      <c r="N125" s="975"/>
      <c r="O125" s="975"/>
      <c r="P125" s="975"/>
      <c r="Q125" s="975"/>
      <c r="R125" s="975"/>
      <c r="S125" s="975"/>
      <c r="T125" s="975"/>
      <c r="U125" s="975"/>
      <c r="V125" s="975"/>
      <c r="W125" s="975"/>
      <c r="X125" s="976"/>
      <c r="Y125" s="977"/>
      <c r="Z125" s="978"/>
      <c r="AA125" s="1057"/>
      <c r="AB125" s="1057"/>
      <c r="AC125" s="1057"/>
      <c r="AD125" s="1057"/>
      <c r="AE125" s="1057"/>
      <c r="AF125" s="1057"/>
      <c r="AG125" s="1057"/>
      <c r="AH125" s="1057"/>
      <c r="AI125" s="1057"/>
      <c r="AJ125" s="1058"/>
      <c r="AK125" s="23"/>
      <c r="AL125" s="23"/>
      <c r="AM125" s="23"/>
    </row>
    <row r="126" spans="1:39" ht="24" customHeight="1" x14ac:dyDescent="0.15">
      <c r="A126" s="1069"/>
      <c r="B126" s="1070"/>
      <c r="C126" s="1070"/>
      <c r="D126" s="1070"/>
      <c r="E126" s="1070"/>
      <c r="F126" s="1070"/>
      <c r="G126" s="1071"/>
      <c r="H126" s="958" t="s">
        <v>112</v>
      </c>
      <c r="I126" s="959"/>
      <c r="J126" s="1059" t="s">
        <v>73</v>
      </c>
      <c r="K126" s="1060"/>
      <c r="L126" s="1060"/>
      <c r="M126" s="1060"/>
      <c r="N126" s="1060"/>
      <c r="O126" s="1060"/>
      <c r="P126" s="1060"/>
      <c r="Q126" s="1060"/>
      <c r="R126" s="1060"/>
      <c r="S126" s="1060"/>
      <c r="T126" s="1060"/>
      <c r="U126" s="1060"/>
      <c r="V126" s="1060"/>
      <c r="W126" s="1060"/>
      <c r="X126" s="1061"/>
      <c r="Y126" s="953" t="s">
        <v>35</v>
      </c>
      <c r="Z126" s="954"/>
      <c r="AA126" s="924" t="str">
        <f>VLOOKUP(AG1,'3_個別入力シート（新生活）'!$B$7:$CR$8,'3_個別入力シート（新生活）'!CI6,0)&amp; ""</f>
        <v>60（令和7年度）</v>
      </c>
      <c r="AB126" s="924"/>
      <c r="AC126" s="924"/>
      <c r="AD126" s="924"/>
      <c r="AE126" s="924"/>
      <c r="AF126" s="924" t="str">
        <f>VLOOKUP(AG1,'3_個別入力シート（新生活）'!$B$7:$CR$8,'3_個別入力シート（新生活）'!CJ6,0)&amp; ""</f>
        <v>-</v>
      </c>
      <c r="AG126" s="924"/>
      <c r="AH126" s="924"/>
      <c r="AI126" s="924"/>
      <c r="AJ126" s="925"/>
      <c r="AK126" s="23"/>
      <c r="AL126" s="23"/>
      <c r="AM126" s="23"/>
    </row>
    <row r="127" spans="1:39" ht="24" customHeight="1" thickBot="1" x14ac:dyDescent="0.2">
      <c r="A127" s="1072"/>
      <c r="B127" s="1073"/>
      <c r="C127" s="1073"/>
      <c r="D127" s="1073"/>
      <c r="E127" s="1073"/>
      <c r="F127" s="1073"/>
      <c r="G127" s="1074"/>
      <c r="H127" s="1075" t="s">
        <v>113</v>
      </c>
      <c r="I127" s="1076"/>
      <c r="J127" s="1077" t="s">
        <v>74</v>
      </c>
      <c r="K127" s="1078"/>
      <c r="L127" s="1078"/>
      <c r="M127" s="1078"/>
      <c r="N127" s="1078"/>
      <c r="O127" s="1078"/>
      <c r="P127" s="1078"/>
      <c r="Q127" s="1078"/>
      <c r="R127" s="1078"/>
      <c r="S127" s="1078"/>
      <c r="T127" s="1078"/>
      <c r="U127" s="1078"/>
      <c r="V127" s="1078"/>
      <c r="W127" s="1078"/>
      <c r="X127" s="1079"/>
      <c r="Y127" s="1080" t="s">
        <v>35</v>
      </c>
      <c r="Z127" s="1081"/>
      <c r="AA127" s="1053" t="str">
        <f>VLOOKUP(AG1,'3_個別入力シート（新生活）'!$B$7:$CR$8,'3_個別入力シート（新生活）'!CM6,0)&amp; ""</f>
        <v>100（令和7年度）</v>
      </c>
      <c r="AB127" s="1053"/>
      <c r="AC127" s="1053"/>
      <c r="AD127" s="1053"/>
      <c r="AE127" s="1053"/>
      <c r="AF127" s="1053" t="str">
        <f>VLOOKUP(AG1,'3_個別入力シート（新生活）'!$B$7:$CR$8,'3_個別入力シート（新生活）'!CN6,0)&amp; ""</f>
        <v>-</v>
      </c>
      <c r="AG127" s="1053"/>
      <c r="AH127" s="1053"/>
      <c r="AI127" s="1053"/>
      <c r="AJ127" s="1054"/>
      <c r="AK127" s="23"/>
      <c r="AL127" s="23"/>
      <c r="AM127" s="23"/>
    </row>
    <row r="128" spans="1:39" ht="12" customHeight="1" x14ac:dyDescent="0.15">
      <c r="A128" s="333"/>
      <c r="B128" s="333"/>
      <c r="C128" s="333"/>
      <c r="D128" s="333"/>
      <c r="E128" s="333"/>
      <c r="F128" s="333"/>
      <c r="G128" s="333"/>
      <c r="H128" s="333"/>
      <c r="I128" s="333"/>
      <c r="J128" s="333"/>
      <c r="K128" s="333"/>
      <c r="L128" s="333"/>
      <c r="M128" s="333"/>
      <c r="N128" s="333"/>
      <c r="O128" s="333"/>
      <c r="P128" s="333"/>
      <c r="Q128" s="333"/>
      <c r="R128" s="333"/>
      <c r="S128" s="333"/>
      <c r="T128" s="333"/>
      <c r="U128" s="333"/>
      <c r="V128" s="333"/>
      <c r="W128" s="333"/>
      <c r="X128" s="333"/>
      <c r="Y128" s="333"/>
      <c r="Z128" s="333"/>
      <c r="AA128" s="333"/>
      <c r="AB128" s="333"/>
      <c r="AC128" s="333"/>
      <c r="AD128" s="333"/>
      <c r="AE128" s="333"/>
      <c r="AF128" s="333"/>
      <c r="AG128" s="333"/>
      <c r="AH128" s="333"/>
      <c r="AI128" s="333"/>
      <c r="AJ128" s="333"/>
      <c r="AK128" s="23"/>
      <c r="AL128" s="23"/>
      <c r="AM128" s="23"/>
    </row>
    <row r="129" spans="1:39" ht="12" customHeight="1" x14ac:dyDescent="0.15">
      <c r="A129" s="242"/>
      <c r="B129" s="242"/>
      <c r="C129" s="242"/>
      <c r="D129" s="242"/>
      <c r="E129" s="242"/>
      <c r="F129" s="242"/>
      <c r="G129" s="242"/>
      <c r="H129" s="242"/>
      <c r="I129" s="242"/>
      <c r="J129" s="242"/>
      <c r="K129" s="242"/>
      <c r="L129" s="242"/>
      <c r="M129" s="242"/>
      <c r="N129" s="242"/>
      <c r="O129" s="242"/>
      <c r="P129" s="242"/>
      <c r="Q129" s="242"/>
      <c r="R129" s="242"/>
      <c r="S129" s="242"/>
      <c r="T129" s="242"/>
      <c r="U129" s="242"/>
      <c r="V129" s="242"/>
      <c r="W129" s="242"/>
      <c r="X129" s="242"/>
      <c r="Y129" s="242"/>
      <c r="Z129" s="242"/>
      <c r="AA129" s="242"/>
      <c r="AB129" s="242"/>
      <c r="AC129" s="242"/>
      <c r="AD129" s="242"/>
      <c r="AE129" s="242"/>
      <c r="AF129" s="242"/>
      <c r="AG129" s="242"/>
      <c r="AH129" s="242"/>
      <c r="AI129" s="242"/>
      <c r="AJ129" s="242"/>
      <c r="AK129" s="23"/>
      <c r="AL129" s="23"/>
      <c r="AM129" s="23"/>
    </row>
    <row r="130" spans="1:39" ht="12" customHeight="1" x14ac:dyDescent="0.15">
      <c r="A130" s="242"/>
      <c r="B130" s="242"/>
      <c r="C130" s="242"/>
      <c r="D130" s="242"/>
      <c r="E130" s="242"/>
      <c r="F130" s="242"/>
      <c r="G130" s="242"/>
      <c r="H130" s="242"/>
      <c r="I130" s="242"/>
      <c r="J130" s="242"/>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3"/>
      <c r="AL130" s="23"/>
      <c r="AM130" s="23"/>
    </row>
    <row r="131" spans="1:39" ht="12" customHeight="1" x14ac:dyDescent="0.15">
      <c r="A131" s="242"/>
      <c r="B131" s="242"/>
      <c r="C131" s="242"/>
      <c r="D131" s="242"/>
      <c r="E131" s="242"/>
      <c r="F131" s="242"/>
      <c r="G131" s="242"/>
      <c r="H131" s="242"/>
      <c r="I131" s="242"/>
      <c r="J131" s="242"/>
      <c r="K131" s="242"/>
      <c r="L131" s="242"/>
      <c r="M131" s="242"/>
      <c r="N131" s="242"/>
      <c r="O131" s="242"/>
      <c r="P131" s="242"/>
      <c r="Q131" s="242"/>
      <c r="R131" s="242"/>
      <c r="S131" s="242"/>
      <c r="T131" s="242"/>
      <c r="U131" s="242"/>
      <c r="V131" s="242"/>
      <c r="W131" s="242"/>
      <c r="X131" s="242"/>
      <c r="Y131" s="242"/>
      <c r="Z131" s="242"/>
      <c r="AA131" s="242"/>
      <c r="AB131" s="242"/>
      <c r="AC131" s="242"/>
      <c r="AD131" s="242"/>
      <c r="AE131" s="242"/>
      <c r="AF131" s="242"/>
      <c r="AG131" s="242"/>
      <c r="AH131" s="242"/>
      <c r="AI131" s="242"/>
      <c r="AJ131" s="242"/>
      <c r="AK131" s="23"/>
      <c r="AL131" s="23"/>
      <c r="AM131" s="23"/>
    </row>
    <row r="132" spans="1:39" ht="12" customHeight="1" x14ac:dyDescent="0.15">
      <c r="A132" s="242"/>
      <c r="B132" s="242"/>
      <c r="C132" s="242"/>
      <c r="D132" s="242"/>
      <c r="E132" s="242"/>
      <c r="F132" s="242"/>
      <c r="G132" s="242"/>
      <c r="H132" s="242"/>
      <c r="I132" s="242"/>
      <c r="J132" s="242"/>
      <c r="K132" s="242"/>
      <c r="L132" s="242"/>
      <c r="M132" s="242"/>
      <c r="N132" s="242"/>
      <c r="O132" s="242"/>
      <c r="P132" s="242"/>
      <c r="Q132" s="242"/>
      <c r="R132" s="242"/>
      <c r="S132" s="242"/>
      <c r="T132" s="242"/>
      <c r="U132" s="242"/>
      <c r="V132" s="242"/>
      <c r="W132" s="242"/>
      <c r="X132" s="242"/>
      <c r="Y132" s="242"/>
      <c r="Z132" s="242"/>
      <c r="AA132" s="242"/>
      <c r="AB132" s="242"/>
      <c r="AC132" s="242"/>
      <c r="AD132" s="242"/>
      <c r="AE132" s="242"/>
      <c r="AF132" s="242"/>
      <c r="AG132" s="242"/>
      <c r="AH132" s="242"/>
      <c r="AI132" s="242"/>
      <c r="AJ132" s="242"/>
      <c r="AK132" s="23"/>
      <c r="AL132" s="23"/>
      <c r="AM132" s="23"/>
    </row>
    <row r="133" spans="1:39" ht="12" customHeight="1" x14ac:dyDescent="0.15">
      <c r="A133" s="242"/>
      <c r="B133" s="242"/>
      <c r="C133" s="242"/>
      <c r="D133" s="242"/>
      <c r="E133" s="242"/>
      <c r="F133" s="242"/>
      <c r="G133" s="242"/>
      <c r="H133" s="242"/>
      <c r="I133" s="242"/>
      <c r="J133" s="242"/>
      <c r="K133" s="242"/>
      <c r="L133" s="242"/>
      <c r="M133" s="242"/>
      <c r="N133" s="242"/>
      <c r="O133" s="242"/>
      <c r="P133" s="242"/>
      <c r="Q133" s="242"/>
      <c r="R133" s="242"/>
      <c r="S133" s="242"/>
      <c r="T133" s="242"/>
      <c r="U133" s="242"/>
      <c r="V133" s="242"/>
      <c r="W133" s="242"/>
      <c r="X133" s="242"/>
      <c r="Y133" s="242"/>
      <c r="Z133" s="242"/>
      <c r="AA133" s="242"/>
      <c r="AB133" s="242"/>
      <c r="AC133" s="242"/>
      <c r="AD133" s="242"/>
      <c r="AE133" s="242"/>
      <c r="AF133" s="242"/>
      <c r="AG133" s="242"/>
      <c r="AH133" s="242"/>
      <c r="AI133" s="242"/>
      <c r="AJ133" s="242"/>
      <c r="AK133" s="23"/>
      <c r="AL133" s="23"/>
      <c r="AM133" s="23"/>
    </row>
    <row r="134" spans="1:39" ht="12" customHeight="1" x14ac:dyDescent="0.15">
      <c r="A134" s="242"/>
      <c r="B134" s="242"/>
      <c r="C134" s="242"/>
      <c r="D134" s="242"/>
      <c r="E134" s="242"/>
      <c r="F134" s="242"/>
      <c r="G134" s="242"/>
      <c r="H134" s="242"/>
      <c r="I134" s="242"/>
      <c r="J134" s="242"/>
      <c r="K134" s="242"/>
      <c r="L134" s="242"/>
      <c r="M134" s="242"/>
      <c r="N134" s="242"/>
      <c r="O134" s="242"/>
      <c r="P134" s="242"/>
      <c r="Q134" s="242"/>
      <c r="R134" s="242"/>
      <c r="S134" s="242"/>
      <c r="T134" s="242"/>
      <c r="U134" s="242"/>
      <c r="V134" s="242"/>
      <c r="W134" s="242"/>
      <c r="X134" s="242"/>
      <c r="Y134" s="242"/>
      <c r="Z134" s="242"/>
      <c r="AA134" s="242"/>
      <c r="AB134" s="242"/>
      <c r="AC134" s="242"/>
      <c r="AD134" s="242"/>
      <c r="AE134" s="242"/>
      <c r="AF134" s="242"/>
      <c r="AG134" s="242"/>
      <c r="AH134" s="242"/>
      <c r="AI134" s="242"/>
      <c r="AJ134" s="242"/>
      <c r="AK134" s="23"/>
      <c r="AL134" s="23"/>
      <c r="AM134" s="23"/>
    </row>
    <row r="135" spans="1:39" ht="12" customHeight="1" x14ac:dyDescent="0.15">
      <c r="A135" s="242"/>
      <c r="B135" s="242"/>
      <c r="C135" s="242"/>
      <c r="D135" s="242"/>
      <c r="E135" s="242"/>
      <c r="F135" s="242"/>
      <c r="G135" s="242"/>
      <c r="H135" s="242"/>
      <c r="I135" s="242"/>
      <c r="J135" s="242"/>
      <c r="K135" s="242"/>
      <c r="L135" s="242"/>
      <c r="M135" s="242"/>
      <c r="N135" s="242"/>
      <c r="O135" s="242"/>
      <c r="P135" s="242"/>
      <c r="Q135" s="242"/>
      <c r="R135" s="242"/>
      <c r="S135" s="242"/>
      <c r="T135" s="242"/>
      <c r="U135" s="242"/>
      <c r="V135" s="242"/>
      <c r="W135" s="242"/>
      <c r="X135" s="242"/>
      <c r="Y135" s="242"/>
      <c r="Z135" s="242"/>
      <c r="AA135" s="242"/>
      <c r="AB135" s="242"/>
      <c r="AC135" s="242"/>
      <c r="AD135" s="242"/>
      <c r="AE135" s="242"/>
      <c r="AF135" s="242"/>
      <c r="AG135" s="242"/>
      <c r="AH135" s="242"/>
      <c r="AI135" s="242"/>
      <c r="AJ135" s="242"/>
      <c r="AK135" s="23"/>
      <c r="AL135" s="23"/>
      <c r="AM135" s="23"/>
    </row>
    <row r="136" spans="1:39" ht="12" customHeight="1" x14ac:dyDescent="0.15">
      <c r="A136" s="242"/>
      <c r="B136" s="242"/>
      <c r="C136" s="242"/>
      <c r="D136" s="242"/>
      <c r="E136" s="242"/>
      <c r="F136" s="242"/>
      <c r="G136" s="242"/>
      <c r="H136" s="242"/>
      <c r="I136" s="242"/>
      <c r="J136" s="242"/>
      <c r="K136" s="242"/>
      <c r="L136" s="242"/>
      <c r="M136" s="242"/>
      <c r="N136" s="242"/>
      <c r="O136" s="242"/>
      <c r="P136" s="242"/>
      <c r="Q136" s="242"/>
      <c r="R136" s="242"/>
      <c r="S136" s="242"/>
      <c r="T136" s="242"/>
      <c r="U136" s="242"/>
      <c r="V136" s="242"/>
      <c r="W136" s="242"/>
      <c r="X136" s="242"/>
      <c r="Y136" s="242"/>
      <c r="Z136" s="242"/>
      <c r="AA136" s="242"/>
      <c r="AB136" s="242"/>
      <c r="AC136" s="242"/>
      <c r="AD136" s="242"/>
      <c r="AE136" s="242"/>
      <c r="AF136" s="242"/>
      <c r="AG136" s="242"/>
      <c r="AH136" s="242"/>
      <c r="AI136" s="242"/>
      <c r="AJ136" s="242"/>
      <c r="AK136" s="23"/>
      <c r="AL136" s="23"/>
      <c r="AM136" s="23"/>
    </row>
    <row r="137" spans="1:39" ht="12" customHeight="1" x14ac:dyDescent="0.15">
      <c r="A137" s="242"/>
      <c r="B137" s="242"/>
      <c r="C137" s="242"/>
      <c r="D137" s="242"/>
      <c r="E137" s="242"/>
      <c r="F137" s="242"/>
      <c r="G137" s="242"/>
      <c r="H137" s="242"/>
      <c r="I137" s="242"/>
      <c r="J137" s="242"/>
      <c r="K137" s="242"/>
      <c r="L137" s="242"/>
      <c r="M137" s="242"/>
      <c r="N137" s="242"/>
      <c r="O137" s="242"/>
      <c r="P137" s="242"/>
      <c r="Q137" s="242"/>
      <c r="R137" s="242"/>
      <c r="S137" s="242"/>
      <c r="T137" s="242"/>
      <c r="U137" s="242"/>
      <c r="V137" s="242"/>
      <c r="W137" s="242"/>
      <c r="X137" s="242"/>
      <c r="Y137" s="242"/>
      <c r="Z137" s="242"/>
      <c r="AA137" s="242"/>
      <c r="AB137" s="242"/>
      <c r="AC137" s="242"/>
      <c r="AD137" s="242"/>
      <c r="AE137" s="242"/>
      <c r="AF137" s="242"/>
      <c r="AG137" s="242"/>
      <c r="AH137" s="242"/>
      <c r="AI137" s="242"/>
      <c r="AJ137" s="242"/>
      <c r="AK137" s="23"/>
      <c r="AL137" s="23"/>
      <c r="AM137" s="23"/>
    </row>
    <row r="138" spans="1:39" ht="12" customHeight="1" x14ac:dyDescent="0.15">
      <c r="A138" s="242"/>
      <c r="B138" s="242"/>
      <c r="C138" s="242"/>
      <c r="D138" s="242"/>
      <c r="E138" s="242"/>
      <c r="F138" s="242"/>
      <c r="G138" s="242"/>
      <c r="H138" s="242"/>
      <c r="I138" s="242"/>
      <c r="J138" s="242"/>
      <c r="K138" s="242"/>
      <c r="L138" s="242"/>
      <c r="M138" s="242"/>
      <c r="N138" s="242"/>
      <c r="O138" s="242"/>
      <c r="P138" s="242"/>
      <c r="Q138" s="242"/>
      <c r="R138" s="242"/>
      <c r="S138" s="242"/>
      <c r="T138" s="242"/>
      <c r="U138" s="242"/>
      <c r="V138" s="242"/>
      <c r="W138" s="242"/>
      <c r="X138" s="242"/>
      <c r="Y138" s="242"/>
      <c r="Z138" s="242"/>
      <c r="AA138" s="242"/>
      <c r="AB138" s="242"/>
      <c r="AC138" s="242"/>
      <c r="AD138" s="242"/>
      <c r="AE138" s="242"/>
      <c r="AF138" s="242"/>
      <c r="AG138" s="242"/>
      <c r="AH138" s="242"/>
      <c r="AI138" s="242"/>
      <c r="AJ138" s="242"/>
      <c r="AK138" s="23"/>
      <c r="AL138" s="23"/>
      <c r="AM138" s="23"/>
    </row>
    <row r="139" spans="1:39" ht="12" customHeight="1" x14ac:dyDescent="0.15">
      <c r="A139" s="242"/>
      <c r="B139" s="242"/>
      <c r="C139" s="242"/>
      <c r="D139" s="242"/>
      <c r="E139" s="242"/>
      <c r="F139" s="242"/>
      <c r="G139" s="242"/>
      <c r="H139" s="242"/>
      <c r="I139" s="242"/>
      <c r="J139" s="242"/>
      <c r="K139" s="242"/>
      <c r="L139" s="242"/>
      <c r="M139" s="242"/>
      <c r="N139" s="242"/>
      <c r="O139" s="242"/>
      <c r="P139" s="242"/>
      <c r="Q139" s="242"/>
      <c r="R139" s="242"/>
      <c r="S139" s="242"/>
      <c r="T139" s="242"/>
      <c r="U139" s="242"/>
      <c r="V139" s="242"/>
      <c r="W139" s="242"/>
      <c r="X139" s="242"/>
      <c r="Y139" s="242"/>
      <c r="Z139" s="242"/>
      <c r="AA139" s="242"/>
      <c r="AB139" s="242"/>
      <c r="AC139" s="242"/>
      <c r="AD139" s="242"/>
      <c r="AE139" s="242"/>
      <c r="AF139" s="242"/>
      <c r="AG139" s="242"/>
      <c r="AH139" s="242"/>
      <c r="AI139" s="242"/>
      <c r="AJ139" s="242"/>
      <c r="AK139" s="23"/>
      <c r="AL139" s="23"/>
      <c r="AM139" s="23"/>
    </row>
    <row r="140" spans="1:39" ht="12" customHeight="1" x14ac:dyDescent="0.15">
      <c r="A140" s="242"/>
      <c r="B140" s="242"/>
      <c r="C140" s="242"/>
      <c r="D140" s="242"/>
      <c r="E140" s="242"/>
      <c r="F140" s="242"/>
      <c r="G140" s="242"/>
      <c r="H140" s="242"/>
      <c r="I140" s="242"/>
      <c r="J140" s="242"/>
      <c r="K140" s="242"/>
      <c r="L140" s="242"/>
      <c r="M140" s="242"/>
      <c r="N140" s="242"/>
      <c r="O140" s="242"/>
      <c r="P140" s="242"/>
      <c r="Q140" s="242"/>
      <c r="R140" s="242"/>
      <c r="S140" s="242"/>
      <c r="T140" s="242"/>
      <c r="U140" s="242"/>
      <c r="V140" s="242"/>
      <c r="W140" s="242"/>
      <c r="X140" s="242"/>
      <c r="Y140" s="242"/>
      <c r="Z140" s="242"/>
      <c r="AA140" s="242"/>
      <c r="AB140" s="242"/>
      <c r="AC140" s="242"/>
      <c r="AD140" s="242"/>
      <c r="AE140" s="242"/>
      <c r="AF140" s="242"/>
      <c r="AG140" s="242"/>
      <c r="AH140" s="242"/>
      <c r="AI140" s="242"/>
      <c r="AJ140" s="242"/>
      <c r="AK140" s="23"/>
      <c r="AL140" s="23"/>
      <c r="AM140" s="23"/>
    </row>
    <row r="141" spans="1:39" ht="12" customHeight="1" x14ac:dyDescent="0.15">
      <c r="A141" s="242"/>
      <c r="B141" s="242"/>
      <c r="C141" s="242"/>
      <c r="D141" s="242"/>
      <c r="E141" s="242"/>
      <c r="F141" s="242"/>
      <c r="G141" s="242"/>
      <c r="H141" s="242"/>
      <c r="I141" s="242"/>
      <c r="J141" s="242"/>
      <c r="K141" s="242"/>
      <c r="L141" s="242"/>
      <c r="M141" s="242"/>
      <c r="N141" s="242"/>
      <c r="O141" s="242"/>
      <c r="P141" s="242"/>
      <c r="Q141" s="242"/>
      <c r="R141" s="242"/>
      <c r="S141" s="242"/>
      <c r="T141" s="242"/>
      <c r="U141" s="242"/>
      <c r="V141" s="242"/>
      <c r="W141" s="242"/>
      <c r="X141" s="242"/>
      <c r="Y141" s="242"/>
      <c r="Z141" s="242"/>
      <c r="AA141" s="242"/>
      <c r="AB141" s="242"/>
      <c r="AC141" s="242"/>
      <c r="AD141" s="242"/>
      <c r="AE141" s="242"/>
      <c r="AF141" s="242"/>
      <c r="AG141" s="242"/>
      <c r="AH141" s="242"/>
      <c r="AI141" s="242"/>
      <c r="AJ141" s="242"/>
      <c r="AK141" s="23"/>
      <c r="AL141" s="23"/>
      <c r="AM141" s="23"/>
    </row>
    <row r="142" spans="1:39" ht="12" customHeight="1" x14ac:dyDescent="0.15">
      <c r="A142" s="242"/>
      <c r="B142" s="242"/>
      <c r="C142" s="242"/>
      <c r="D142" s="242"/>
      <c r="E142" s="242"/>
      <c r="F142" s="242"/>
      <c r="G142" s="242"/>
      <c r="H142" s="242"/>
      <c r="I142" s="242"/>
      <c r="J142" s="242"/>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3"/>
      <c r="AL142" s="23"/>
      <c r="AM142" s="23"/>
    </row>
    <row r="143" spans="1:39" ht="12" customHeight="1" x14ac:dyDescent="0.15">
      <c r="A143" s="242"/>
      <c r="B143" s="242"/>
      <c r="C143" s="242"/>
      <c r="D143" s="242"/>
      <c r="E143" s="242"/>
      <c r="F143" s="242"/>
      <c r="G143" s="242"/>
      <c r="H143" s="242"/>
      <c r="I143" s="242"/>
      <c r="J143" s="242"/>
      <c r="K143" s="242"/>
      <c r="L143" s="242"/>
      <c r="M143" s="242"/>
      <c r="N143" s="242"/>
      <c r="O143" s="242"/>
      <c r="P143" s="242"/>
      <c r="Q143" s="242"/>
      <c r="R143" s="242"/>
      <c r="S143" s="242"/>
      <c r="T143" s="242"/>
      <c r="U143" s="242"/>
      <c r="V143" s="242"/>
      <c r="W143" s="242"/>
      <c r="X143" s="242"/>
      <c r="Y143" s="242"/>
      <c r="Z143" s="242"/>
      <c r="AA143" s="242"/>
      <c r="AB143" s="242"/>
      <c r="AC143" s="242"/>
      <c r="AD143" s="242"/>
      <c r="AE143" s="242"/>
      <c r="AF143" s="242"/>
      <c r="AG143" s="242"/>
      <c r="AH143" s="242"/>
      <c r="AI143" s="242"/>
      <c r="AJ143" s="242"/>
      <c r="AK143" s="23"/>
      <c r="AL143" s="23"/>
      <c r="AM143" s="23"/>
    </row>
    <row r="144" spans="1:39" ht="12" customHeight="1" x14ac:dyDescent="0.15">
      <c r="A144" s="242"/>
      <c r="B144" s="242"/>
      <c r="C144" s="242"/>
      <c r="D144" s="242"/>
      <c r="E144" s="242"/>
      <c r="F144" s="242"/>
      <c r="G144" s="242"/>
      <c r="H144" s="242"/>
      <c r="I144" s="242"/>
      <c r="J144" s="242"/>
      <c r="K144" s="242"/>
      <c r="L144" s="242"/>
      <c r="M144" s="242"/>
      <c r="N144" s="242"/>
      <c r="O144" s="242"/>
      <c r="P144" s="242"/>
      <c r="Q144" s="242"/>
      <c r="R144" s="242"/>
      <c r="S144" s="242"/>
      <c r="T144" s="242"/>
      <c r="U144" s="242"/>
      <c r="V144" s="242"/>
      <c r="W144" s="242"/>
      <c r="X144" s="242"/>
      <c r="Y144" s="242"/>
      <c r="Z144" s="242"/>
      <c r="AA144" s="242"/>
      <c r="AB144" s="242"/>
      <c r="AC144" s="242"/>
      <c r="AD144" s="242"/>
      <c r="AE144" s="242"/>
      <c r="AF144" s="242"/>
      <c r="AG144" s="242"/>
      <c r="AH144" s="242"/>
      <c r="AI144" s="242"/>
      <c r="AJ144" s="242"/>
      <c r="AK144" s="23"/>
      <c r="AL144" s="23"/>
      <c r="AM144" s="23"/>
    </row>
    <row r="145" spans="1:39" ht="12" customHeight="1" x14ac:dyDescent="0.15">
      <c r="A145" s="242"/>
      <c r="B145" s="242"/>
      <c r="C145" s="242"/>
      <c r="D145" s="242"/>
      <c r="E145" s="242"/>
      <c r="F145" s="242"/>
      <c r="G145" s="242"/>
      <c r="H145" s="242"/>
      <c r="I145" s="242"/>
      <c r="J145" s="242"/>
      <c r="K145" s="242"/>
      <c r="L145" s="242"/>
      <c r="M145" s="242"/>
      <c r="N145" s="242"/>
      <c r="O145" s="242"/>
      <c r="P145" s="242"/>
      <c r="Q145" s="242"/>
      <c r="R145" s="242"/>
      <c r="S145" s="242"/>
      <c r="T145" s="242"/>
      <c r="U145" s="242"/>
      <c r="V145" s="242"/>
      <c r="W145" s="242"/>
      <c r="X145" s="242"/>
      <c r="Y145" s="242"/>
      <c r="Z145" s="242"/>
      <c r="AA145" s="242"/>
      <c r="AB145" s="242"/>
      <c r="AC145" s="242"/>
      <c r="AD145" s="242"/>
      <c r="AE145" s="242"/>
      <c r="AF145" s="242"/>
      <c r="AG145" s="242"/>
      <c r="AH145" s="242"/>
      <c r="AI145" s="242"/>
      <c r="AJ145" s="242"/>
      <c r="AK145" s="23"/>
      <c r="AL145" s="23"/>
      <c r="AM145" s="23"/>
    </row>
    <row r="146" spans="1:39" ht="12" customHeight="1" x14ac:dyDescent="0.15">
      <c r="A146" s="242"/>
      <c r="B146" s="242"/>
      <c r="C146" s="242"/>
      <c r="D146" s="242"/>
      <c r="E146" s="242"/>
      <c r="F146" s="242"/>
      <c r="G146" s="242"/>
      <c r="H146" s="242"/>
      <c r="I146" s="242"/>
      <c r="J146" s="242"/>
      <c r="K146" s="242"/>
      <c r="L146" s="242"/>
      <c r="M146" s="242"/>
      <c r="N146" s="242"/>
      <c r="O146" s="242"/>
      <c r="P146" s="242"/>
      <c r="Q146" s="242"/>
      <c r="R146" s="242"/>
      <c r="S146" s="242"/>
      <c r="T146" s="242"/>
      <c r="U146" s="242"/>
      <c r="V146" s="242"/>
      <c r="W146" s="242"/>
      <c r="X146" s="242"/>
      <c r="Y146" s="242"/>
      <c r="Z146" s="242"/>
      <c r="AA146" s="242"/>
      <c r="AB146" s="242"/>
      <c r="AC146" s="242"/>
      <c r="AD146" s="242"/>
      <c r="AE146" s="242"/>
      <c r="AF146" s="242"/>
      <c r="AG146" s="242"/>
      <c r="AH146" s="242"/>
      <c r="AI146" s="242"/>
      <c r="AJ146" s="242"/>
      <c r="AK146" s="23"/>
      <c r="AL146" s="23"/>
      <c r="AM146" s="23"/>
    </row>
    <row r="147" spans="1:39" ht="12" customHeight="1" x14ac:dyDescent="0.15">
      <c r="A147" s="242"/>
      <c r="B147" s="242"/>
      <c r="C147" s="242"/>
      <c r="D147" s="242"/>
      <c r="E147" s="242"/>
      <c r="F147" s="242"/>
      <c r="G147" s="242"/>
      <c r="H147" s="242"/>
      <c r="I147" s="242"/>
      <c r="J147" s="242"/>
      <c r="K147" s="242"/>
      <c r="L147" s="242"/>
      <c r="M147" s="242"/>
      <c r="N147" s="242"/>
      <c r="O147" s="242"/>
      <c r="P147" s="242"/>
      <c r="Q147" s="242"/>
      <c r="R147" s="242"/>
      <c r="S147" s="242"/>
      <c r="T147" s="242"/>
      <c r="U147" s="242"/>
      <c r="V147" s="242"/>
      <c r="W147" s="242"/>
      <c r="X147" s="242"/>
      <c r="Y147" s="242"/>
      <c r="Z147" s="242"/>
      <c r="AA147" s="242"/>
      <c r="AB147" s="242"/>
      <c r="AC147" s="242"/>
      <c r="AD147" s="242"/>
      <c r="AE147" s="242"/>
      <c r="AF147" s="242"/>
      <c r="AG147" s="242"/>
      <c r="AH147" s="242"/>
      <c r="AI147" s="242"/>
      <c r="AJ147" s="242"/>
      <c r="AK147" s="23"/>
      <c r="AL147" s="23"/>
      <c r="AM147" s="23"/>
    </row>
    <row r="148" spans="1:39" ht="12" customHeight="1" x14ac:dyDescent="0.15">
      <c r="A148" s="242"/>
      <c r="B148" s="242"/>
      <c r="C148" s="242"/>
      <c r="D148" s="242"/>
      <c r="E148" s="242"/>
      <c r="F148" s="242"/>
      <c r="G148" s="242"/>
      <c r="H148" s="242"/>
      <c r="I148" s="242"/>
      <c r="J148" s="242"/>
      <c r="K148" s="242"/>
      <c r="L148" s="242"/>
      <c r="M148" s="242"/>
      <c r="N148" s="242"/>
      <c r="O148" s="242"/>
      <c r="P148" s="242"/>
      <c r="Q148" s="242"/>
      <c r="R148" s="242"/>
      <c r="S148" s="242"/>
      <c r="T148" s="242"/>
      <c r="U148" s="242"/>
      <c r="V148" s="242"/>
      <c r="W148" s="242"/>
      <c r="X148" s="242"/>
      <c r="Y148" s="242"/>
      <c r="Z148" s="242"/>
      <c r="AA148" s="242"/>
      <c r="AB148" s="242"/>
      <c r="AC148" s="242"/>
      <c r="AD148" s="242"/>
      <c r="AE148" s="242"/>
      <c r="AF148" s="242"/>
      <c r="AG148" s="242"/>
      <c r="AH148" s="242"/>
      <c r="AI148" s="242"/>
      <c r="AJ148" s="242"/>
      <c r="AK148" s="23"/>
      <c r="AL148" s="23"/>
      <c r="AM148" s="23"/>
    </row>
    <row r="149" spans="1:39" ht="12" customHeight="1" x14ac:dyDescent="0.15">
      <c r="A149" s="242"/>
      <c r="B149" s="242"/>
      <c r="C149" s="242"/>
      <c r="D149" s="242"/>
      <c r="E149" s="242"/>
      <c r="F149" s="242"/>
      <c r="G149" s="242"/>
      <c r="H149" s="242"/>
      <c r="I149" s="242"/>
      <c r="J149" s="242"/>
      <c r="K149" s="242"/>
      <c r="L149" s="242"/>
      <c r="M149" s="242"/>
      <c r="N149" s="242"/>
      <c r="O149" s="242"/>
      <c r="P149" s="242"/>
      <c r="Q149" s="242"/>
      <c r="R149" s="242"/>
      <c r="S149" s="242"/>
      <c r="T149" s="242"/>
      <c r="U149" s="242"/>
      <c r="V149" s="242"/>
      <c r="W149" s="242"/>
      <c r="X149" s="242"/>
      <c r="Y149" s="242"/>
      <c r="Z149" s="242"/>
      <c r="AA149" s="242"/>
      <c r="AB149" s="242"/>
      <c r="AC149" s="242"/>
      <c r="AD149" s="242"/>
      <c r="AE149" s="242"/>
      <c r="AF149" s="242"/>
      <c r="AG149" s="242"/>
      <c r="AH149" s="242"/>
      <c r="AI149" s="242"/>
      <c r="AJ149" s="242"/>
    </row>
    <row r="150" spans="1:39" ht="12" customHeight="1" x14ac:dyDescent="0.15">
      <c r="A150" s="242"/>
      <c r="B150" s="242"/>
      <c r="C150" s="242"/>
      <c r="D150" s="242"/>
      <c r="E150" s="242"/>
      <c r="F150" s="242"/>
      <c r="G150" s="242"/>
      <c r="H150" s="242"/>
      <c r="I150" s="242"/>
      <c r="J150" s="242"/>
      <c r="K150" s="242"/>
      <c r="L150" s="242"/>
      <c r="M150" s="242"/>
      <c r="N150" s="242"/>
      <c r="O150" s="242"/>
      <c r="P150" s="242"/>
      <c r="Q150" s="242"/>
      <c r="R150" s="242"/>
      <c r="S150" s="242"/>
      <c r="T150" s="242"/>
      <c r="U150" s="242"/>
      <c r="V150" s="242"/>
      <c r="W150" s="242"/>
      <c r="X150" s="242"/>
      <c r="Y150" s="242"/>
      <c r="Z150" s="242"/>
      <c r="AA150" s="242"/>
      <c r="AB150" s="242"/>
      <c r="AC150" s="242"/>
      <c r="AD150" s="242"/>
      <c r="AE150" s="242"/>
      <c r="AF150" s="242"/>
      <c r="AG150" s="242"/>
      <c r="AH150" s="242"/>
      <c r="AI150" s="242"/>
      <c r="AJ150" s="242"/>
    </row>
  </sheetData>
  <sheetProtection algorithmName="SHA-512" hashValue="q9JZaOyyq5IRk/WSvi3IY8jSZp5nEiu7IZ9SpTKjy5ctzqdlG1GniUyO9po2f7oCo8051qJilGMvdWRS5dCxig==" saltValue="gY2dh8qYm9YshYC+oCla5A==" spinCount="100000" sheet="1" formatCells="0" formatColumns="0" formatRows="0" insertColumns="0" insertRows="0" insertHyperlinks="0" deleteColumns="0" deleteRows="0" sort="0" autoFilter="0" pivotTables="0"/>
  <mergeCells count="241">
    <mergeCell ref="I62:M62"/>
    <mergeCell ref="N62:Q62"/>
    <mergeCell ref="AB43:AC44"/>
    <mergeCell ref="A112:G127"/>
    <mergeCell ref="H127:I127"/>
    <mergeCell ref="J127:X127"/>
    <mergeCell ref="Y127:Z127"/>
    <mergeCell ref="AA127:AE127"/>
    <mergeCell ref="H123:I123"/>
    <mergeCell ref="J123:X123"/>
    <mergeCell ref="Y123:Z123"/>
    <mergeCell ref="AA123:AE123"/>
    <mergeCell ref="H119:I119"/>
    <mergeCell ref="J119:X119"/>
    <mergeCell ref="Y119:Z119"/>
    <mergeCell ref="AA119:AE119"/>
    <mergeCell ref="H115:I115"/>
    <mergeCell ref="J115:X115"/>
    <mergeCell ref="Y115:Z115"/>
    <mergeCell ref="AA115:AE115"/>
    <mergeCell ref="H111:X111"/>
    <mergeCell ref="Y111:Z111"/>
    <mergeCell ref="AA111:AJ111"/>
    <mergeCell ref="H112:X112"/>
    <mergeCell ref="AF127:AJ127"/>
    <mergeCell ref="H125:I125"/>
    <mergeCell ref="J125:X125"/>
    <mergeCell ref="Y125:Z125"/>
    <mergeCell ref="AA125:AE125"/>
    <mergeCell ref="AF125:AJ125"/>
    <mergeCell ref="H126:I126"/>
    <mergeCell ref="J126:X126"/>
    <mergeCell ref="Y126:Z126"/>
    <mergeCell ref="AA126:AE126"/>
    <mergeCell ref="AF126:AJ126"/>
    <mergeCell ref="AM19:AM20"/>
    <mergeCell ref="AB19:AE20"/>
    <mergeCell ref="AF19:AJ20"/>
    <mergeCell ref="H19:P20"/>
    <mergeCell ref="Q19:V20"/>
    <mergeCell ref="W19:AA20"/>
    <mergeCell ref="A23:G31"/>
    <mergeCell ref="AL19:AL20"/>
    <mergeCell ref="A19:G20"/>
    <mergeCell ref="AK19:AK20"/>
    <mergeCell ref="A21:G22"/>
    <mergeCell ref="H21:AJ22"/>
    <mergeCell ref="AK21:AK22"/>
    <mergeCell ref="H23:AJ31"/>
    <mergeCell ref="AK17:AK18"/>
    <mergeCell ref="AF17:AJ18"/>
    <mergeCell ref="F43:J44"/>
    <mergeCell ref="N43:R44"/>
    <mergeCell ref="V43:Z44"/>
    <mergeCell ref="K46:S46"/>
    <mergeCell ref="K51:R51"/>
    <mergeCell ref="K53:R53"/>
    <mergeCell ref="K48:W48"/>
    <mergeCell ref="K52:AI52"/>
    <mergeCell ref="C41:AJ41"/>
    <mergeCell ref="C45:AJ45"/>
    <mergeCell ref="C46:E47"/>
    <mergeCell ref="H32:AJ32"/>
    <mergeCell ref="A17:G18"/>
    <mergeCell ref="H17:P18"/>
    <mergeCell ref="Q17:R18"/>
    <mergeCell ref="D43:E44"/>
    <mergeCell ref="AD43:AH44"/>
    <mergeCell ref="C51:E52"/>
    <mergeCell ref="F51:J51"/>
    <mergeCell ref="S17:AA18"/>
    <mergeCell ref="AB17:AE18"/>
    <mergeCell ref="H33:AJ36"/>
    <mergeCell ref="AF123:AJ123"/>
    <mergeCell ref="H124:I124"/>
    <mergeCell ref="J124:X124"/>
    <mergeCell ref="Y124:Z124"/>
    <mergeCell ref="AA124:AE124"/>
    <mergeCell ref="AF124:AJ124"/>
    <mergeCell ref="H121:I121"/>
    <mergeCell ref="J121:X121"/>
    <mergeCell ref="Y121:Z121"/>
    <mergeCell ref="AA121:AE121"/>
    <mergeCell ref="AF121:AJ121"/>
    <mergeCell ref="H122:I122"/>
    <mergeCell ref="J122:X122"/>
    <mergeCell ref="Y122:Z122"/>
    <mergeCell ref="AA122:AE122"/>
    <mergeCell ref="AF122:AJ122"/>
    <mergeCell ref="AF119:AJ119"/>
    <mergeCell ref="H120:I120"/>
    <mergeCell ref="J120:X120"/>
    <mergeCell ref="Y120:Z120"/>
    <mergeCell ref="AA120:AE120"/>
    <mergeCell ref="AF120:AJ120"/>
    <mergeCell ref="H117:I117"/>
    <mergeCell ref="J117:X117"/>
    <mergeCell ref="Y117:Z117"/>
    <mergeCell ref="AA117:AE117"/>
    <mergeCell ref="AF117:AJ117"/>
    <mergeCell ref="H118:I118"/>
    <mergeCell ref="J118:X118"/>
    <mergeCell ref="Y118:Z118"/>
    <mergeCell ref="AA118:AE118"/>
    <mergeCell ref="AF118:AJ118"/>
    <mergeCell ref="AF115:AJ115"/>
    <mergeCell ref="H116:I116"/>
    <mergeCell ref="J116:X116"/>
    <mergeCell ref="Y116:Z116"/>
    <mergeCell ref="AA116:AE116"/>
    <mergeCell ref="AF116:AJ116"/>
    <mergeCell ref="Y113:Z113"/>
    <mergeCell ref="AA113:AE113"/>
    <mergeCell ref="AF113:AJ113"/>
    <mergeCell ref="H114:I114"/>
    <mergeCell ref="J114:X114"/>
    <mergeCell ref="Y114:Z114"/>
    <mergeCell ref="AA114:AE114"/>
    <mergeCell ref="AF114:AJ114"/>
    <mergeCell ref="Y112:Z112"/>
    <mergeCell ref="AA112:AE112"/>
    <mergeCell ref="AF112:AJ112"/>
    <mergeCell ref="H113:I113"/>
    <mergeCell ref="J113:X113"/>
    <mergeCell ref="A108:G111"/>
    <mergeCell ref="H108:X108"/>
    <mergeCell ref="Y108:Z108"/>
    <mergeCell ref="AA108:AJ108"/>
    <mergeCell ref="H109:X109"/>
    <mergeCell ref="Y109:Z109"/>
    <mergeCell ref="AA109:AJ109"/>
    <mergeCell ref="H110:X110"/>
    <mergeCell ref="Y110:Z110"/>
    <mergeCell ref="AA110:AJ110"/>
    <mergeCell ref="H105:X105"/>
    <mergeCell ref="Y105:Z105"/>
    <mergeCell ref="AA105:AE105"/>
    <mergeCell ref="AF105:AJ105"/>
    <mergeCell ref="H106:X106"/>
    <mergeCell ref="Y106:Z106"/>
    <mergeCell ref="AA106:AE106"/>
    <mergeCell ref="AF106:AJ106"/>
    <mergeCell ref="H103:X103"/>
    <mergeCell ref="Y103:Z103"/>
    <mergeCell ref="AA103:AE103"/>
    <mergeCell ref="AF103:AJ103"/>
    <mergeCell ref="H104:X104"/>
    <mergeCell ref="Y104:Z104"/>
    <mergeCell ref="AA104:AE104"/>
    <mergeCell ref="AF104:AJ104"/>
    <mergeCell ref="Q88:T88"/>
    <mergeCell ref="M89:N89"/>
    <mergeCell ref="Q89:T89"/>
    <mergeCell ref="C98:AJ98"/>
    <mergeCell ref="C99:AJ101"/>
    <mergeCell ref="A102:G107"/>
    <mergeCell ref="H102:X102"/>
    <mergeCell ref="Y102:Z102"/>
    <mergeCell ref="AA102:AE102"/>
    <mergeCell ref="AF102:AJ102"/>
    <mergeCell ref="A55:B101"/>
    <mergeCell ref="H107:X107"/>
    <mergeCell ref="Y107:Z107"/>
    <mergeCell ref="AA107:AE107"/>
    <mergeCell ref="AF107:AJ107"/>
    <mergeCell ref="G86:H86"/>
    <mergeCell ref="I86:J86"/>
    <mergeCell ref="L86:N86"/>
    <mergeCell ref="Q86:T86"/>
    <mergeCell ref="G87:H87"/>
    <mergeCell ref="I87:J87"/>
    <mergeCell ref="L87:N87"/>
    <mergeCell ref="Q87:T87"/>
    <mergeCell ref="V86:AJ97"/>
    <mergeCell ref="AF69:AG69"/>
    <mergeCell ref="AH69:AI69"/>
    <mergeCell ref="C84:AJ84"/>
    <mergeCell ref="C64:AJ64"/>
    <mergeCell ref="C65:X83"/>
    <mergeCell ref="Y65:AJ65"/>
    <mergeCell ref="Y66:AE66"/>
    <mergeCell ref="AF66:AG66"/>
    <mergeCell ref="Z67:AD67"/>
    <mergeCell ref="AE67:AF67"/>
    <mergeCell ref="AG67:AH67"/>
    <mergeCell ref="AI67:AJ67"/>
    <mergeCell ref="AA68:AE68"/>
    <mergeCell ref="AA69:AE69"/>
    <mergeCell ref="A12:G13"/>
    <mergeCell ref="H12:AJ13"/>
    <mergeCell ref="H37:AJ37"/>
    <mergeCell ref="H38:AJ40"/>
    <mergeCell ref="F47:J47"/>
    <mergeCell ref="C42:AJ42"/>
    <mergeCell ref="D62:H62"/>
    <mergeCell ref="AF68:AG68"/>
    <mergeCell ref="AH68:AI68"/>
    <mergeCell ref="T62:X62"/>
    <mergeCell ref="Y62:AA62"/>
    <mergeCell ref="K49:AI49"/>
    <mergeCell ref="C50:AJ50"/>
    <mergeCell ref="F52:J52"/>
    <mergeCell ref="C53:E54"/>
    <mergeCell ref="F53:J53"/>
    <mergeCell ref="F54:J54"/>
    <mergeCell ref="K54:AI54"/>
    <mergeCell ref="T61:X61"/>
    <mergeCell ref="Y61:AG61"/>
    <mergeCell ref="A32:G40"/>
    <mergeCell ref="A41:B54"/>
    <mergeCell ref="I63:M63"/>
    <mergeCell ref="N63:Q63"/>
    <mergeCell ref="N6:S6"/>
    <mergeCell ref="T6:AI6"/>
    <mergeCell ref="A8:G9"/>
    <mergeCell ref="H8:AJ9"/>
    <mergeCell ref="A10:G11"/>
    <mergeCell ref="H10:AJ11"/>
    <mergeCell ref="A1:I1"/>
    <mergeCell ref="AG1:AI1"/>
    <mergeCell ref="E3:L3"/>
    <mergeCell ref="M3:AA3"/>
    <mergeCell ref="AB3:AG3"/>
    <mergeCell ref="N5:S5"/>
    <mergeCell ref="T5:AH5"/>
    <mergeCell ref="C60:AJ60"/>
    <mergeCell ref="C61:G61"/>
    <mergeCell ref="H61:P61"/>
    <mergeCell ref="F46:J46"/>
    <mergeCell ref="K47:AI47"/>
    <mergeCell ref="C48:E49"/>
    <mergeCell ref="F48:J48"/>
    <mergeCell ref="F49:J49"/>
    <mergeCell ref="A14:G16"/>
    <mergeCell ref="H14:AA16"/>
    <mergeCell ref="AB14:AE16"/>
    <mergeCell ref="AF14:AJ16"/>
    <mergeCell ref="C55:AJ55"/>
    <mergeCell ref="C56:AI59"/>
    <mergeCell ref="L43:M44"/>
    <mergeCell ref="T43:U44"/>
  </mergeCells>
  <phoneticPr fontId="52"/>
  <conditionalFormatting sqref="AO18">
    <cfRule type="cellIs" dxfId="4" priority="13" operator="between">
      <formula>43586</formula>
      <formula>43830</formula>
    </cfRule>
  </conditionalFormatting>
  <conditionalFormatting sqref="Y61:AG61">
    <cfRule type="expression" dxfId="3" priority="6">
      <formula>#REF!="無"</formula>
    </cfRule>
  </conditionalFormatting>
  <conditionalFormatting sqref="AE67:AF67 AF68:AG69">
    <cfRule type="expression" dxfId="2" priority="5">
      <formula>$AF$66="未実施"</formula>
    </cfRule>
  </conditionalFormatting>
  <conditionalFormatting sqref="V86">
    <cfRule type="expression" dxfId="1" priority="2">
      <formula>$V$86="左記上限額のとおり"</formula>
    </cfRule>
  </conditionalFormatting>
  <conditionalFormatting sqref="AO19:AO20">
    <cfRule type="cellIs" dxfId="0" priority="1" operator="between">
      <formula>43586</formula>
      <formula>43830</formula>
    </cfRule>
  </conditionalFormatting>
  <dataValidations count="3">
    <dataValidation type="list" imeMode="hiragana" allowBlank="1" showInputMessage="1" promptTitle="単位" prompt="目標値・実績値の単位を入力してください。リストに表示されない場合は、直接入力してださい。" sqref="Y116:Z125 Y113:Z114" xr:uid="{98BFCBAA-F27C-4E4C-B119-0BA8ED73B5A3}">
      <formula1>単位</formula1>
    </dataValidation>
    <dataValidation allowBlank="1" showErrorMessage="1" sqref="Y109:Z111 Y103:Z107" xr:uid="{73AD91A1-C18F-4DC3-A263-EBBB0F0DFD45}"/>
    <dataValidation type="list" allowBlank="1" showInputMessage="1" showErrorMessage="1" sqref="AB77:AB83" xr:uid="{9D6852F3-488B-4411-A9DB-965871EA4D94}">
      <formula1>"実績,見込"</formula1>
    </dataValidation>
  </dataValidations>
  <pageMargins left="0.70866141732283472" right="0.70866141732283472" top="0.35433070866141736" bottom="0.35433070866141736" header="0.31496062992125984" footer="0.31496062992125984"/>
  <pageSetup paperSize="9" scale="99" fitToHeight="0" orientation="portrait" r:id="rId1"/>
  <rowBreaks count="1" manualBreakCount="1">
    <brk id="59" max="3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b361af84-c4ef-41f8-a63c-51d2bdd48df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195A7FF778F8542ADC489C40A6E676F" ma:contentTypeVersion="15" ma:contentTypeDescription="新しいドキュメントを作成します。" ma:contentTypeScope="" ma:versionID="9585e44e38f6a4bf577929e5198ee5e4">
  <xsd:schema xmlns:xsd="http://www.w3.org/2001/XMLSchema" xmlns:xs="http://www.w3.org/2001/XMLSchema" xmlns:p="http://schemas.microsoft.com/office/2006/metadata/properties" xmlns:ns2="b361af84-c4ef-41f8-a63c-51d2bdd48dff" xmlns:ns3="7f1e29f5-1aa2-4ed7-a4c5-0f459278da93" targetNamespace="http://schemas.microsoft.com/office/2006/metadata/properties" ma:root="true" ma:fieldsID="6e5fe1717d5705f3a93dd82281b215de" ns2:_="" ns3:_="">
    <xsd:import namespace="b361af84-c4ef-41f8-a63c-51d2bdd48dff"/>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1af84-c4ef-41f8-a63c-51d2bdd48d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d8f72f4-ac7a-4f25-8aa8-06bf09def8fc}"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AC2D93-97A1-4FE0-9DC8-17C282D0FBCC}">
  <ds:schemaRefs>
    <ds:schemaRef ds:uri="http://purl.org/dc/terms/"/>
    <ds:schemaRef ds:uri="b361af84-c4ef-41f8-a63c-51d2bdd48d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7f1e29f5-1aa2-4ed7-a4c5-0f459278da93"/>
    <ds:schemaRef ds:uri="http://www.w3.org/XML/1998/namespace"/>
    <ds:schemaRef ds:uri="http://purl.org/dc/dcmitype/"/>
  </ds:schemaRefs>
</ds:datastoreItem>
</file>

<file path=customXml/itemProps2.xml><?xml version="1.0" encoding="utf-8"?>
<ds:datastoreItem xmlns:ds="http://schemas.openxmlformats.org/officeDocument/2006/customXml" ds:itemID="{7A121C82-BEAA-4504-96BA-BE63456C1B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61af84-c4ef-41f8-a63c-51d2bdd48dff"/>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C6E389-F33A-4CB1-A415-C312C80097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37</vt:i4>
      </vt:variant>
    </vt:vector>
  </HeadingPairs>
  <TitlesOfParts>
    <vt:vector size="43" baseType="lpstr">
      <vt:lpstr>リンク先</vt:lpstr>
      <vt:lpstr>1_共通入力シート【記載必須】</vt:lpstr>
      <vt:lpstr>2_個別入力シート（新生活以外）</vt:lpstr>
      <vt:lpstr>3_個別入力シート（新生活）</vt:lpstr>
      <vt:lpstr>4_総括表への転記シート</vt:lpstr>
      <vt:lpstr>個票（新生活）</vt:lpstr>
      <vt:lpstr>'1_共通入力シート【記載必須】'!Print_Area</vt:lpstr>
      <vt:lpstr>'2_個別入力シート（新生活以外）'!Print_Area</vt:lpstr>
      <vt:lpstr>'3_個別入力シート（新生活）'!Print_Area</vt:lpstr>
      <vt:lpstr>'4_総括表への転記シート'!Print_Area</vt:lpstr>
      <vt:lpstr>'個票（新生活）'!Print_Area</vt:lpstr>
      <vt:lpstr>'4_総括表への転記シート'!Print_Titles</vt:lpstr>
      <vt:lpstr>メニューR6補</vt:lpstr>
      <vt:lpstr>メニューR7当</vt:lpstr>
      <vt:lpstr>ライフデザイン・結婚支援重点推進事業R6補</vt:lpstr>
      <vt:lpstr>ライフデザイン・結婚支援重点推進事業R6補一般メニュ―</vt:lpstr>
      <vt:lpstr>ライフデザイン・結婚支援重点推進事業R6補重点メニュ―</vt:lpstr>
      <vt:lpstr>ライフデザイン・結婚支援重点推進事業R7当</vt:lpstr>
      <vt:lpstr>ライフデザイン・結婚支援重点推進事業R7当一般メニュー</vt:lpstr>
      <vt:lpstr>ライフデザイン・結婚支援重点推進事業R7当重点メニュー</vt:lpstr>
      <vt:lpstr>共通要件_各種経費</vt:lpstr>
      <vt:lpstr>共通要件_個人給付</vt:lpstr>
      <vt:lpstr>経費区分</vt:lpstr>
      <vt:lpstr>結婚_妊娠・出産_子育てに温かい社会づくり・気運醸成事業R6補</vt:lpstr>
      <vt:lpstr>結婚_妊娠・出産_子育てに温かい社会づくり・気運醸成事業R6補一般メニュー</vt:lpstr>
      <vt:lpstr>結婚_妊娠・出産_子育てに温かい社会づくり・気運醸成事業R6補重点メニュー</vt:lpstr>
      <vt:lpstr>結婚_妊娠・出産_子育てに温かい社会づくり・気運醸成事業R7当</vt:lpstr>
      <vt:lpstr>結婚_妊娠・出産_子育てに温かい社会づくり・気運醸成事業R7当一般メニュ―</vt:lpstr>
      <vt:lpstr>結婚_妊娠・出産_子育てに温かい社会づくり・気運醸成事業R7当重点メニュ―</vt:lpstr>
      <vt:lpstr>結婚支援コンシェルジュ事業R6補</vt:lpstr>
      <vt:lpstr>結婚支援コンシェルジュ事業R6補結婚支援コンシェルジュ事業</vt:lpstr>
      <vt:lpstr>結婚支援コンシェルジュ事業R7当</vt:lpstr>
      <vt:lpstr>結婚支援コンシェルジュ事業R7当結婚支援コンシェルジュ事業</vt:lpstr>
      <vt:lpstr>結婚新生活支援事業R6補</vt:lpstr>
      <vt:lpstr>結婚新生活支援事業R6補一般コース</vt:lpstr>
      <vt:lpstr>結婚新生活支援事業R6補都道府県主導型市町村連携コース</vt:lpstr>
      <vt:lpstr>結婚新生活支援事業R7当</vt:lpstr>
      <vt:lpstr>結婚新生活支援事業R7当一般コース</vt:lpstr>
      <vt:lpstr>結婚新生活支援事業R7当都道府県主導型市町村連携コース</vt:lpstr>
      <vt:lpstr>個票No</vt:lpstr>
      <vt:lpstr>収入区分</vt:lpstr>
      <vt:lpstr>単位</vt:lpstr>
      <vt:lpstr>都道府県一覧</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2018-12-26T06:50:16Z</dcterms:created>
  <dcterms:modified xsi:type="dcterms:W3CDTF">2025-06-03T00:15:33Z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0x010100A195A7FF778F8542ADC489C40A6E676F</vt:lpwstr>
  </property>
  <property fmtid="{D5CDD505-2E9C-101B-9397-08002B2CF9AE}" pid="3" name="Order">
    <vt:r8>2820000</vt:r8>
  </property>
  <property fmtid="{D5CDD505-2E9C-101B-9397-08002B2CF9AE}" pid="4" name="MediaServiceImageTags">
    <vt:lpwstr/>
  </property>
</Properties>
</file>