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bznifile1\root\財務課\財政係\行財政支援課\行財政支援課　財政係\財政状況資料集（財政比較分析表）\R05\回答\１回目\"/>
    </mc:Choice>
  </mc:AlternateContent>
  <xr:revisionPtr revIDLastSave="0" documentId="13_ncr:1_{0B665C98-3E5E-4D00-9958-8430F5CFC0E7}" xr6:coauthVersionLast="46" xr6:coauthVersionMax="46"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U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AM34" i="10" l="1"/>
  <c r="AM35" i="10" s="1"/>
  <c r="AM36" i="10" s="1"/>
  <c r="BE34"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<sst xmlns="http://schemas.openxmlformats.org/spreadsheetml/2006/main" count="1134" uniqueCount="586">
  <si>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</si>
  <si>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</si>
  <si>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</si>
  <si>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</si>
  <si>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</si>
  <si>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</si>
  <si>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</si>
  <si>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</si>
  <si>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</si>
  <si>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</si>
  <si>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</si>
  <si>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</si>
  <si>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</si>
  <si>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</si>
  <si>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</si>
  <si>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</si>
  <si>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</si>
  <si>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</si>
  <si>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</si>
  <si>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</si>
  <si>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</si>
  <si>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</si>
  <si>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</si>
  <si>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</si>
  <si>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</si>
  <si>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</si>
  <si>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</si>
  <si>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</si>
  <si>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</si>
  <si>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</si>
  <si>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</si>
  <si>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</si>
  <si>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</si>
  <si>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</si>
  <si>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</si>
  <si>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</si>
  <si>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</si>
  <si>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</si>
  <si>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</si>
  <si>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</si>
  <si>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</si>
  <si>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</si>
  <si>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</si>
  <si>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</si>
  <si>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</si>
  <si>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</si>
  <si>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</si>
  <si>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</si>
  <si>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</si>
  <si>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</si>
  <si>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</si>
  <si>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</si>
  <si>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</si>
  <si>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</si>
  <si>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</si>
  <si>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</si>
  <si>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</si>
  <si>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</si>
  <si>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</si>
  <si>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</si>
  <si>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</si>
  <si>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</si>
  <si>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</si>
  <si>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</si>
  <si>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</si>
  <si>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</si>
  <si>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</si>
  <si>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</si>
  <si>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</si>
  <si>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</si>
  <si>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</si>
  <si>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</si>
  <si>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</si>
  <si>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</si>
  <si>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</si>
  <si>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</si>
  <si>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</si>
  <si>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</si>
  <si>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</si>
  <si>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</si>
  <si>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</si>
  <si>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</si>
  <si>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</si>
  <si>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</si>
  <si>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</si>
  <si>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</si>
  <si>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</si>
  <si>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</si>
  <si>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</si>
  <si>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</si>
  <si>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</si>
  <si>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</si>
  <si>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</si>
  <si>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</si>
  <si>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豊前市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</si>
  <si>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</si>
  <si>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</si>
  <si>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</si>
  <si>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</si>
  <si>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</si>
  <si>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</si>
  <si>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</si>
  <si>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</si>
  <si>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</si>
  <si>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</si>
  <si>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</si>
  <si>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</si>
  <si>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</si>
  <si>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</si>
  <si>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</si>
  <si>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</si>
  <si>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</si>
  <si>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</si>
  <si>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</si>
  <si>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</si>
  <si>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</si>
  <si>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</si>
  <si>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</si>
  <si>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</si>
  <si>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</si>
  <si>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</si>
  <si>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</si>
  <si>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</si>
  <si>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</si>
  <si>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</si>
  <si>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</si>
  <si>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</si>
  <si>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</si>
  <si>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</si>
  <si>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</si>
  <si>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</si>
  <si>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</si>
  <si>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</si>
  <si>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</si>
  <si>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</si>
  <si>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</si>
  <si>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</si>
  <si>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</si>
  <si>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</si>
  <si>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</si>
  <si>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</si>
  <si>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</si>
  <si>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</si>
  <si>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</si>
  <si>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</si>
  <si>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</si>
  <si>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</si>
  <si>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</si>
  <si>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</si>
  <si>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</si>
  <si>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</si>
  <si>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</si>
  <si>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</si>
  <si>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</si>
  <si>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</si>
  <si>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</si>
  <si>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</si>
  <si>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</si>
  <si>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</si>
  <si>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</si>
  <si>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</si>
  <si>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</si>
  <si>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</si>
  <si>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</si>
  <si>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</si>
  <si>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</si>
  <si>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</si>
  <si>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</si>
  <si>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</si>
  <si>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</si>
  <si>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</si>
  <si>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</si>
  <si>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</si>
  <si>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</si>
  <si>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</si>
  <si>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</si>
  <si>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</si>
  <si>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</si>
  <si>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</si>
  <si>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</si>
  <si>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</si>
  <si>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</si>
  <si>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</si>
  <si>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</si>
  <si>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</si>
  <si>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</si>
  <si>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</si>
  <si>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</si>
  <si>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</si>
  <si>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</si>
  <si>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</si>
  <si>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</si>
  <si>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</si>
  <si>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</si>
  <si>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</si>
  <si>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</si>
  <si>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</si>
  <si>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</si>
  <si>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</si>
  <si>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</si>
  <si>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</si>
  <si>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</si>
  <si>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</si>
  <si>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</si>
  <si>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福岡県豊前市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</si>
  <si>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</si>
  <si>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</si>
  <si>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</si>
  <si>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</si>
  <si>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</si>
  <si>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</si>
  <si>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</si>
  <si>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</si>
  <si>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</si>
  <si>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</si>
  <si>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</si>
  <si>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</si>
  <si>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</si>
  <si>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</si>
  <si>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</si>
  <si>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</si>
  <si>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</si>
  <si>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</si>
  <si>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</si>
  <si>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</si>
  <si>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</si>
  <si>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</si>
  <si>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</si>
  <si>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</si>
  <si>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</si>
  <si>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</si>
  <si>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</si>
  <si>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</si>
  <si>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</si>
  <si>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</si>
  <si>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</si>
  <si>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</si>
  <si>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</si>
  <si>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</si>
  <si>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</si>
  <si>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</si>
  <si>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</si>
  <si>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</si>
  <si>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</si>
  <si>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</si>
  <si>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</si>
  <si>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</si>
  <si>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</si>
  <si>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</si>
  <si>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</si>
  <si>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</si>
  <si>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</si>
  <si>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</si>
  <si>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</si>
  <si>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</si>
  <si>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</si>
  <si>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</si>
  <si>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</si>
  <si>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</si>
  <si>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</si>
  <si>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</si>
  <si>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</si>
  <si>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</si>
  <si>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</si>
  <si>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</si>
  <si>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</si>
  <si>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</si>
  <si>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</si>
  <si>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</si>
  <si>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</si>
  <si>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</si>
  <si>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</si>
  <si>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</si>
  <si>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</si>
  <si>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</si>
  <si>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</si>
  <si>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</si>
  <si>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</si>
  <si>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</si>
  <si>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</si>
  <si>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</si>
  <si>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</si>
  <si>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</si>
  <si>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</si>
  <si>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</si>
  <si>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</si>
  <si>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</si>
  <si>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</si>
  <si>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</si>
  <si>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</si>
  <si>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</si>
  <si>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</si>
  <si>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</si>
  <si>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</si>
  <si>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</si>
  <si>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</si>
  <si>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</si>
  <si>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</si>
  <si>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</si>
  <si>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</si>
  <si>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</si>
  <si>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</si>
  <si>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</si>
  <si>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</si>
  <si>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</si>
  <si>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</si>
  <si>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</si>
  <si>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</si>
  <si>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</si>
  <si>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</si>
  <si>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</si>
  <si>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</si>
  <si>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</si>
  <si>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</si>
  <si>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</si>
  <si>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</si>
  <si>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</si>
  <si>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</si>
  <si>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</si>
  <si>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</si>
  <si>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</si>
  <si>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</si>
  <si>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</si>
  <si>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</si>
  <si>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</si>
  <si>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</si>
  <si>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</si>
  <si>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</si>
  <si>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</si>
  <si>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</si>
  <si>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</si>
  <si>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</si>
  <si>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</si>
  <si>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</si>
  <si>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</si>
  <si>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</si>
  <si>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</si>
  <si>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</si>
  <si>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</si>
  <si>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</si>
  <si>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</si>
  <si>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</si>
  <si>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</si>
  <si>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</si>
  <si>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</si>
  <si>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</si>
  <si>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</si>
  <si>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</si>
  <si>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</si>
  <si>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</si>
  <si>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</si>
  <si>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</si>
  <si>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</si>
  <si>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</si>
  <si>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</si>
  <si>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福岡県豊前市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</si>
  <si>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</si>
  <si>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</si>
  <si>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</si>
  <si>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</si>
  <si>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</si>
  <si>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</si>
  <si>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</si>
  <si>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</si>
  <si>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</si>
  <si>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</si>
  <si>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</si>
  <si>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</si>
  <si>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</si>
  <si>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</si>
  <si>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</si>
  <si>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</si>
  <si>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</si>
  <si>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</si>
  <si>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</si>
  <si>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</si>
  <si>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</si>
  <si>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市営駐車場事業特別会計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</si>
  <si>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</si>
  <si>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</si>
  <si>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</si>
  <si>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</si>
  <si>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</si>
  <si>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</si>
  <si>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</si>
  <si>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</si>
  <si>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</si>
  <si>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</si>
  <si>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</si>
  <si>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</si>
  <si>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</si>
  <si>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</si>
  <si>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</si>
  <si>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</si>
  <si>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</si>
  <si>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</si>
  <si>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東部地区工業用水道事業会計</t>
    <phoneticPr fontId="5"/>
  </si>
  <si>
    <t>公共下水道事業会計</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</si>
  <si>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</si>
  <si>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</si>
  <si>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</si>
  <si>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</si>
  <si>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</si>
  <si>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</si>
  <si>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</si>
  <si>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</si>
  <si>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</si>
  <si>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</si>
  <si>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</si>
  <si>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</si>
  <si>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</si>
  <si>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</si>
  <si>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</si>
  <si>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</si>
  <si>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</si>
  <si>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</si>
  <si>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</si>
  <si>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</si>
  <si>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</si>
  <si>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</si>
  <si>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</si>
  <si>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</si>
  <si>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</si>
  <si>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</si>
  <si>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</si>
  <si>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</si>
  <si>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</si>
  <si>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</si>
  <si>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</si>
  <si>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</si>
  <si>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</si>
  <si>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</si>
  <si>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</si>
  <si>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</si>
  <si>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</si>
  <si>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</si>
  <si>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</si>
  <si>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</si>
  <si>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</si>
  <si>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</si>
  <si>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</si>
  <si>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</si>
  <si>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</si>
  <si>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</si>
  <si>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</si>
  <si>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</si>
  <si>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</si>
  <si>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</si>
  <si>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</si>
  <si>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</si>
  <si>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</si>
  <si>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</si>
  <si>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</si>
  <si>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</si>
  <si>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</si>
  <si>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</si>
  <si>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</si>
  <si>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</si>
  <si>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</si>
  <si>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</si>
  <si>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</si>
  <si>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</si>
  <si>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</si>
  <si>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</si>
  <si>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</si>
  <si>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</si>
  <si>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</si>
  <si>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</si>
  <si>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</si>
  <si>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</si>
  <si>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</si>
  <si>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</si>
  <si>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</si>
  <si>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</si>
  <si>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</si>
  <si>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</si>
  <si>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</si>
  <si>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</si>
  <si>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</si>
  <si>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</si>
  <si>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</si>
  <si>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</si>
  <si>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</si>
  <si>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</si>
  <si>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</si>
  <si>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</si>
  <si>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</si>
  <si>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</si>
  <si>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</si>
  <si>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</si>
  <si>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</si>
  <si>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</si>
  <si>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</si>
  <si>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</si>
  <si>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</si>
  <si>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</si>
  <si>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</si>
  <si>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</si>
  <si>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</si>
  <si>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</si>
  <si>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</si>
  <si>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</si>
  <si>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</si>
  <si>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</si>
  <si>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</si>
  <si>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</si>
  <si>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</si>
  <si>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</si>
  <si>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</si>
  <si>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</si>
  <si>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</si>
  <si>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</si>
  <si>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</si>
  <si>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</si>
  <si>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</si>
  <si>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</si>
  <si>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</si>
  <si>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</si>
  <si>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</si>
  <si>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</si>
  <si>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</si>
  <si>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</si>
  <si>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</si>
  <si>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</si>
  <si>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</si>
  <si>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</si>
  <si>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</si>
  <si>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</si>
  <si>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</si>
  <si>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</si>
  <si>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</si>
  <si>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</si>
  <si>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</si>
  <si>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</si>
  <si>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</si>
  <si>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1.79</t>
  </si>
  <si>
    <t>▲ 5.49</t>
  </si>
  <si>
    <t>▲ 1.15</t>
  </si>
  <si>
    <t>国民健康保険事業特別会計</t>
  </si>
  <si>
    <t>▲ 0.36</t>
  </si>
  <si>
    <t>▲ 0.45</t>
  </si>
  <si>
    <t>▲ 1.81</t>
  </si>
  <si>
    <t>▲ 1.77</t>
  </si>
  <si>
    <t>一般会計</t>
  </si>
  <si>
    <t>公共下水道事業会計</t>
  </si>
  <si>
    <t>水道事業会計</t>
  </si>
  <si>
    <t>東部地区工業用水道事業会計</t>
  </si>
  <si>
    <t>後期高齢者医療事業特別会計</t>
  </si>
  <si>
    <t>住宅新築資金等貸付事業特別会計</t>
  </si>
  <si>
    <t>▲ 0.05</t>
  </si>
  <si>
    <t>▲ 0.02</t>
  </si>
  <si>
    <t>▲ 0.00</t>
  </si>
  <si>
    <t>市営駐車場事業特別会計</t>
  </si>
  <si>
    <t>その他会計（赤字）</t>
  </si>
  <si>
    <t>その他会計（黒字）</t>
  </si>
  <si>
    <t>R01</t>
    <phoneticPr fontId="5"/>
  </si>
  <si>
    <t>R02</t>
    <phoneticPr fontId="5"/>
  </si>
  <si>
    <t>R03</t>
    <phoneticPr fontId="5"/>
  </si>
  <si>
    <t>R04</t>
    <phoneticPr fontId="5"/>
  </si>
  <si>
    <t>R05</t>
    <phoneticPr fontId="5"/>
  </si>
  <si>
    <t>　公共施設等整備基金</t>
    <phoneticPr fontId="5"/>
  </si>
  <si>
    <t>　退職手当基金</t>
    <rPh sb="1" eb="3">
      <t>タイショク</t>
    </rPh>
    <rPh sb="3" eb="5">
      <t>テアテ</t>
    </rPh>
    <rPh sb="5" eb="7">
      <t>キキン</t>
    </rPh>
    <phoneticPr fontId="5"/>
  </si>
  <si>
    <t>　ふるさとづくり応援基金</t>
  </si>
  <si>
    <t>　し尿処理施設解体基金</t>
  </si>
  <si>
    <t>　総合文化施設整備基金</t>
  </si>
  <si>
    <t>-</t>
    <phoneticPr fontId="2"/>
  </si>
  <si>
    <t>ぶぜん街づくり会社</t>
    <rPh sb="3" eb="4">
      <t>マチ</t>
    </rPh>
    <rPh sb="7" eb="9">
      <t>カイシャ</t>
    </rPh>
    <phoneticPr fontId="11"/>
  </si>
  <si>
    <t>豊前市土地開発公社</t>
    <rPh sb="0" eb="3">
      <t>ブゼンシ</t>
    </rPh>
    <rPh sb="3" eb="5">
      <t>トチ</t>
    </rPh>
    <rPh sb="5" eb="7">
      <t>カイハツ</t>
    </rPh>
    <rPh sb="7" eb="9">
      <t>コウシャ</t>
    </rPh>
    <phoneticPr fontId="11"/>
  </si>
  <si>
    <t>上毛町外一市一町矢方池土木組合</t>
    <rPh sb="0" eb="2">
      <t>コウゲ</t>
    </rPh>
    <rPh sb="2" eb="3">
      <t>マチ</t>
    </rPh>
    <rPh sb="3" eb="4">
      <t>ソト</t>
    </rPh>
    <rPh sb="4" eb="6">
      <t>イッシ</t>
    </rPh>
    <rPh sb="6" eb="7">
      <t>イチ</t>
    </rPh>
    <rPh sb="7" eb="8">
      <t>マチ</t>
    </rPh>
    <rPh sb="8" eb="9">
      <t>ヤ</t>
    </rPh>
    <rPh sb="9" eb="10">
      <t>カタ</t>
    </rPh>
    <rPh sb="10" eb="11">
      <t>イケ</t>
    </rPh>
    <rPh sb="11" eb="13">
      <t>ドボク</t>
    </rPh>
    <rPh sb="13" eb="15">
      <t>クミアイ</t>
    </rPh>
    <phoneticPr fontId="11"/>
  </si>
  <si>
    <t>吉富町外一市中学校組合</t>
    <rPh sb="0" eb="2">
      <t>ヨシトミ</t>
    </rPh>
    <rPh sb="2" eb="3">
      <t>マチ</t>
    </rPh>
    <rPh sb="3" eb="4">
      <t>ソト</t>
    </rPh>
    <rPh sb="4" eb="6">
      <t>イッシ</t>
    </rPh>
    <rPh sb="6" eb="9">
      <t>チュウガッコウ</t>
    </rPh>
    <rPh sb="9" eb="11">
      <t>クミアイ</t>
    </rPh>
    <phoneticPr fontId="11"/>
  </si>
  <si>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11"/>
  </si>
  <si>
    <t>豊前市外二町財産組合</t>
    <rPh sb="0" eb="3">
      <t>ブゼンシ</t>
    </rPh>
    <rPh sb="3" eb="4">
      <t>ソト</t>
    </rPh>
    <rPh sb="4" eb="6">
      <t>ニチョウ</t>
    </rPh>
    <rPh sb="6" eb="8">
      <t>ザイサン</t>
    </rPh>
    <rPh sb="8" eb="10">
      <t>クミアイ</t>
    </rPh>
    <phoneticPr fontId="11"/>
  </si>
  <si>
    <t>京築広域市町村圏事務組合</t>
    <rPh sb="0" eb="2">
      <t>ケイチク</t>
    </rPh>
    <rPh sb="2" eb="4">
      <t>コウイキ</t>
    </rPh>
    <rPh sb="4" eb="7">
      <t>シチョウソン</t>
    </rPh>
    <rPh sb="7" eb="8">
      <t>ケン</t>
    </rPh>
    <rPh sb="8" eb="10">
      <t>ジム</t>
    </rPh>
    <rPh sb="10" eb="12">
      <t>クミアイ</t>
    </rPh>
    <phoneticPr fontId="11"/>
  </si>
  <si>
    <t>豊前市外二町清掃施設組合</t>
  </si>
  <si>
    <t>福岡県自治振興組合（一般会計）</t>
    <rPh sb="0" eb="3">
      <t>フクオカケン</t>
    </rPh>
    <rPh sb="3" eb="5">
      <t>ジチ</t>
    </rPh>
    <rPh sb="5" eb="7">
      <t>シンコウ</t>
    </rPh>
    <rPh sb="7" eb="9">
      <t>クミアイ</t>
    </rPh>
    <rPh sb="10" eb="12">
      <t>イッパン</t>
    </rPh>
    <rPh sb="12" eb="14">
      <t>カイケイ</t>
    </rPh>
    <phoneticPr fontId="11"/>
  </si>
  <si>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11"/>
  </si>
  <si>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11"/>
  </si>
  <si>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11"/>
  </si>
  <si>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11"/>
  </si>
  <si>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</si>
  <si>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京築地区水道企業団</t>
    <rPh sb="0" eb="2">
      <t>ケイチク</t>
    </rPh>
    <rPh sb="2" eb="4">
      <t>チク</t>
    </rPh>
    <rPh sb="4" eb="6">
      <t>スイドウ</t>
    </rPh>
    <rPh sb="6" eb="8">
      <t>キギョウ</t>
    </rPh>
    <rPh sb="8" eb="9">
      <t>ダン</t>
    </rPh>
    <phoneticPr fontId="11"/>
  </si>
  <si>
    <t>〇</t>
    <phoneticPr fontId="2"/>
  </si>
  <si>
    <t>法適用企業</t>
    <rPh sb="0" eb="3">
      <t>ホウテキヨウ</t>
    </rPh>
    <rPh sb="3" eb="5">
      <t>キギョウ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</si>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</sst>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DD2B-4944-985B-D40BC9FCA6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60284</c:v>
                </c:pt>
                <c:pt idx="1">
                  <c:v>43160</c:v>
                </c:pt>
                <c:pt idx="2">
                  <c:v>49967</c:v>
                </c:pt>
                <c:pt idx="3">
                  <c:v>44903</c:v>
                </c:pt>
                <c:pt idx="4">
                  <c:v>33671</c:v>
                </c:pt>
              </c:numCache>
            </c:numRef>
          </c:val>
          <c:smooth val="0"/>
          <c:extLst>
            <c:ext xmlns:c16="http://schemas.microsoft.com/office/drawing/2014/chart" uri="{C3380CC4-5D6E-409C-BE32-E72D297353CC}">
              <c16:uniqueId val="{00000001-DD2B-4944-985B-D40BC9FCA6E1}"/>
            </c:ext>
          </c:extLst>
        </c:ser>
        <c:dLbls>
          <c:showLegendKey val="0"/>
          <c:showVal val="0"/>
          <c:showCatName val="0"/>
          <c:showSerName val="0"/>
          <c:showPercent val="0"/>
          <c:showBubbleSize val="0"/>
        </c:dLbls>
        <c:marker val="1"/>
        <c:smooth val="0"/>
        <c:axId val="411817080"/>
        <c:axId val="411817864"/>
      </c:lineChart>
      <c:catAx>
        <c:axId val="411817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1817864"/>
        <c:crosses val="autoZero"/>
        <c:auto val="1"/>
        <c:lblAlgn val="ctr"/>
        <c:lblOffset val="100"/>
        <c:tickLblSkip val="1"/>
        <c:tickMarkSkip val="1"/>
        <c:noMultiLvlLbl val="0"/>
      </c:catAx>
      <c:valAx>
        <c:axId val="41181786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1817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1.78</c:v>
                </c:pt>
                <c:pt idx="1">
                  <c:v>2.2599999999999998</c:v>
                </c:pt>
                <c:pt idx="2">
                  <c:v>5.98</c:v>
                </c:pt>
                <c:pt idx="3">
                  <c:v>5.34</c:v>
                </c:pt>
                <c:pt idx="4">
                  <c:v>7.34</c:v>
                </c:pt>
              </c:numCache>
            </c:numRef>
          </c:val>
          <c:extLst>
            <c:ext xmlns:c16="http://schemas.microsoft.com/office/drawing/2014/chart" uri="{C3380CC4-5D6E-409C-BE32-E72D297353CC}">
              <c16:uniqueId val="{00000000-AE15-4786-ADE0-CE0CDF51A7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22.06</c:v>
                </c:pt>
                <c:pt idx="1">
                  <c:v>21.22</c:v>
                </c:pt>
                <c:pt idx="2">
                  <c:v>21.12</c:v>
                </c:pt>
                <c:pt idx="3">
                  <c:v>20.49</c:v>
                </c:pt>
                <c:pt idx="4">
                  <c:v>19.89</c:v>
                </c:pt>
              </c:numCache>
            </c:numRef>
          </c:val>
          <c:extLst>
            <c:ext xmlns:c16="http://schemas.microsoft.com/office/drawing/2014/chart" uri="{C3380CC4-5D6E-409C-BE32-E72D297353CC}">
              <c16:uniqueId val="{00000001-AE15-4786-ADE0-CE0CDF51A7EB}"/>
            </c:ext>
          </c:extLst>
        </c:ser>
        <c:dLbls>
          <c:showLegendKey val="0"/>
          <c:showVal val="0"/>
          <c:showCatName val="0"/>
          <c:showSerName val="0"/>
          <c:showPercent val="0"/>
          <c:showBubbleSize val="0"/>
        </c:dLbls>
        <c:gapWidth val="250"/>
        <c:overlap val="100"/>
        <c:axId val="411816688"/>
        <c:axId val="411815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-1.79</c:v>
                </c:pt>
                <c:pt idx="1">
                  <c:v>0.83</c:v>
                </c:pt>
                <c:pt idx="2">
                  <c:v>3.29</c:v>
                </c:pt>
                <c:pt idx="3">
                  <c:v>-5.49</c:v>
                </c:pt>
                <c:pt idx="4">
                  <c:v>-1.1499999999999999</c:v>
                </c:pt>
              </c:numCache>
            </c:numRef>
          </c:val>
          <c:smooth val="0"/>
          <c:extLst>
            <c:ext xmlns:c16="http://schemas.microsoft.com/office/drawing/2014/chart" uri="{C3380CC4-5D6E-409C-BE32-E72D297353CC}">
              <c16:uniqueId val="{00000002-AE15-4786-ADE0-CE0CDF51A7EB}"/>
            </c:ext>
          </c:extLst>
        </c:ser>
        <c:dLbls>
          <c:showLegendKey val="0"/>
          <c:showVal val="0"/>
          <c:showCatName val="0"/>
          <c:showSerName val="0"/>
          <c:showPercent val="0"/>
          <c:showBubbleSize val="0"/>
        </c:dLbls>
        <c:marker val="1"/>
        <c:smooth val="0"/>
        <c:axId val="411816688"/>
        <c:axId val="411815904"/>
      </c:lineChart>
      <c:catAx>
        <c:axId val="41181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1815904"/>
        <c:crosses val="autoZero"/>
        <c:auto val="1"/>
        <c:lblAlgn val="ctr"/>
        <c:lblOffset val="100"/>
        <c:tickLblSkip val="1"/>
        <c:tickMarkSkip val="1"/>
        <c:noMultiLvlLbl val="0"/>
      </c:catAx>
      <c:valAx>
        <c:axId val="41181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81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C78-4161-B334-D17EB6A880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78-4161-B334-D17EB6A880AC}"/>
            </c:ext>
          </c:extLst>
        </c:ser>
        <c:ser>
          <c:idx val="2"/>
          <c:order val="2"/>
          <c:tx>
            <c:strRef>
              <c:f>データシート!$A$29</c:f>
              <c:strCache>
                <c:ptCount val="1"/>
                <c:pt idx="0">
                  <c:v>市営駐車場事業特別会計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AC78-4161-B334-D17EB6A880AC}"/>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0.05</c:v>
                </c:pt>
                <c:pt idx="1">
                  <c:v>#N/A</c:v>
                </c:pt>
                <c:pt idx="2">
                  <c:v>0.02</c:v>
                </c:pt>
                <c:pt idx="3">
                  <c:v>#N/A</c:v>
                </c:pt>
                <c:pt idx="4">
                  <c:v>#N/A</c:v>
                </c:pt>
                <c:pt idx="5">
                  <c:v>0</c:v>
                </c:pt>
                <c:pt idx="6">
                  <c:v>#N/A</c:v>
                </c:pt>
                <c:pt idx="7">
                  <c:v>0.01</c:v>
                </c:pt>
                <c:pt idx="8">
                  <c:v>#N/A</c:v>
                </c:pt>
                <c:pt idx="9">
                  <c:v>0.02</c:v>
                </c:pt>
              </c:numCache>
            </c:numRef>
          </c:val>
          <c:extLst>
            <c:ext xmlns:c16="http://schemas.microsoft.com/office/drawing/2014/chart" uri="{C3380CC4-5D6E-409C-BE32-E72D297353CC}">
              <c16:uniqueId val="{00000003-AC78-4161-B334-D17EB6A880A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0.25</c:v>
                </c:pt>
                <c:pt idx="2">
                  <c:v>#N/A</c:v>
                </c:pt>
                <c:pt idx="3">
                  <c:v>0.22</c:v>
                </c:pt>
                <c:pt idx="4">
                  <c:v>#N/A</c:v>
                </c:pt>
                <c:pt idx="5">
                  <c:v>0.22</c:v>
                </c:pt>
                <c:pt idx="6">
                  <c:v>#N/A</c:v>
                </c:pt>
                <c:pt idx="7">
                  <c:v>0.25</c:v>
                </c:pt>
                <c:pt idx="8">
                  <c:v>#N/A</c:v>
                </c:pt>
                <c:pt idx="9">
                  <c:v>0.25</c:v>
                </c:pt>
              </c:numCache>
            </c:numRef>
          </c:val>
          <c:extLst>
            <c:ext xmlns:c16="http://schemas.microsoft.com/office/drawing/2014/chart" uri="{C3380CC4-5D6E-409C-BE32-E72D297353CC}">
              <c16:uniqueId val="{00000004-AC78-4161-B334-D17EB6A880AC}"/>
            </c:ext>
          </c:extLst>
        </c:ser>
        <c:ser>
          <c:idx val="5"/>
          <c:order val="5"/>
          <c:tx>
            <c:strRef>
              <c:f>データシート!$A$32</c:f>
              <c:strCache>
                <c:ptCount val="1"/>
                <c:pt idx="0">
                  <c:v>東部地区工業用水道事業会計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c:v>
                </c:pt>
                <c:pt idx="2">
                  <c:v>#N/A</c:v>
                </c:pt>
                <c:pt idx="3">
                  <c:v>1.32</c:v>
                </c:pt>
                <c:pt idx="4">
                  <c:v>#N/A</c:v>
                </c:pt>
                <c:pt idx="5">
                  <c:v>1.33</c:v>
                </c:pt>
                <c:pt idx="6">
                  <c:v>#N/A</c:v>
                </c:pt>
                <c:pt idx="7">
                  <c:v>1.42</c:v>
                </c:pt>
                <c:pt idx="8">
                  <c:v>#N/A</c:v>
                </c:pt>
                <c:pt idx="9">
                  <c:v>1.43</c:v>
                </c:pt>
              </c:numCache>
            </c:numRef>
          </c:val>
          <c:extLst>
            <c:ext xmlns:c16="http://schemas.microsoft.com/office/drawing/2014/chart" uri="{C3380CC4-5D6E-409C-BE32-E72D297353CC}">
              <c16:uniqueId val="{00000005-AC78-4161-B334-D17EB6A880A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3.12</c:v>
                </c:pt>
                <c:pt idx="2">
                  <c:v>#N/A</c:v>
                </c:pt>
                <c:pt idx="3">
                  <c:v>2.7</c:v>
                </c:pt>
                <c:pt idx="4">
                  <c:v>#N/A</c:v>
                </c:pt>
                <c:pt idx="5">
                  <c:v>2.42</c:v>
                </c:pt>
                <c:pt idx="6">
                  <c:v>#N/A</c:v>
                </c:pt>
                <c:pt idx="7">
                  <c:v>2.11</c:v>
                </c:pt>
                <c:pt idx="8">
                  <c:v>#N/A</c:v>
                </c:pt>
                <c:pt idx="9">
                  <c:v>1.8</c:v>
                </c:pt>
              </c:numCache>
            </c:numRef>
          </c:val>
          <c:extLst>
            <c:ext xmlns:c16="http://schemas.microsoft.com/office/drawing/2014/chart" uri="{C3380CC4-5D6E-409C-BE32-E72D297353CC}">
              <c16:uniqueId val="{00000006-AC78-4161-B334-D17EB6A880A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6.3</c:v>
                </c:pt>
                <c:pt idx="2">
                  <c:v>#N/A</c:v>
                </c:pt>
                <c:pt idx="3">
                  <c:v>5.79</c:v>
                </c:pt>
                <c:pt idx="4">
                  <c:v>#N/A</c:v>
                </c:pt>
                <c:pt idx="5">
                  <c:v>5.38</c:v>
                </c:pt>
                <c:pt idx="6">
                  <c:v>#N/A</c:v>
                </c:pt>
                <c:pt idx="7">
                  <c:v>5.38</c:v>
                </c:pt>
                <c:pt idx="8">
                  <c:v>#N/A</c:v>
                </c:pt>
                <c:pt idx="9">
                  <c:v>5.41</c:v>
                </c:pt>
              </c:numCache>
            </c:numRef>
          </c:val>
          <c:extLst>
            <c:ext xmlns:c16="http://schemas.microsoft.com/office/drawing/2014/chart" uri="{C3380CC4-5D6E-409C-BE32-E72D297353CC}">
              <c16:uniqueId val="{00000007-AC78-4161-B334-D17EB6A880A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1.83</c:v>
                </c:pt>
                <c:pt idx="2">
                  <c:v>#N/A</c:v>
                </c:pt>
                <c:pt idx="3">
                  <c:v>2.2799999999999998</c:v>
                </c:pt>
                <c:pt idx="4">
                  <c:v>#N/A</c:v>
                </c:pt>
                <c:pt idx="5">
                  <c:v>5.98</c:v>
                </c:pt>
                <c:pt idx="6">
                  <c:v>#N/A</c:v>
                </c:pt>
                <c:pt idx="7">
                  <c:v>5.32</c:v>
                </c:pt>
                <c:pt idx="8">
                  <c:v>#N/A</c:v>
                </c:pt>
                <c:pt idx="9">
                  <c:v>7.3</c:v>
                </c:pt>
              </c:numCache>
            </c:numRef>
          </c:val>
          <c:extLst>
            <c:ext xmlns:c16="http://schemas.microsoft.com/office/drawing/2014/chart" uri="{C3380CC4-5D6E-409C-BE32-E72D297353CC}">
              <c16:uniqueId val="{00000008-AC78-4161-B334-D17EB6A880A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0.52</c:v>
                </c:pt>
                <c:pt idx="2">
                  <c:v>0.36</c:v>
                </c:pt>
                <c:pt idx="3">
                  <c:v>#N/A</c:v>
                </c:pt>
                <c:pt idx="4">
                  <c:v>0.45</c:v>
                </c:pt>
                <c:pt idx="5">
                  <c:v>#N/A</c:v>
                </c:pt>
                <c:pt idx="6">
                  <c:v>1.81</c:v>
                </c:pt>
                <c:pt idx="7">
                  <c:v>#N/A</c:v>
                </c:pt>
                <c:pt idx="8">
                  <c:v>1.77</c:v>
                </c:pt>
                <c:pt idx="9">
                  <c:v>#N/A</c:v>
                </c:pt>
              </c:numCache>
            </c:numRef>
          </c:val>
          <c:extLst>
            <c:ext xmlns:c16="http://schemas.microsoft.com/office/drawing/2014/chart" uri="{C3380CC4-5D6E-409C-BE32-E72D297353CC}">
              <c16:uniqueId val="{00000009-AC78-4161-B334-D17EB6A880AC}"/>
            </c:ext>
          </c:extLst>
        </c:ser>
        <c:dLbls>
          <c:showLegendKey val="0"/>
          <c:showVal val="0"/>
          <c:showCatName val="0"/>
          <c:showSerName val="0"/>
          <c:showPercent val="0"/>
          <c:showBubbleSize val="0"/>
        </c:dLbls>
        <c:gapWidth val="150"/>
        <c:overlap val="100"/>
        <c:axId val="411815512"/>
        <c:axId val="527242056"/>
      </c:barChart>
      <c:catAx>
        <c:axId val="411815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7242056"/>
        <c:crosses val="autoZero"/>
        <c:auto val="1"/>
        <c:lblAlgn val="ctr"/>
        <c:lblOffset val="100"/>
        <c:tickLblSkip val="1"/>
        <c:tickMarkSkip val="1"/>
        <c:noMultiLvlLbl val="0"/>
      </c:catAx>
      <c:valAx>
        <c:axId val="527242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815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975</c:v>
                </c:pt>
                <c:pt idx="5">
                  <c:v>948</c:v>
                </c:pt>
                <c:pt idx="8">
                  <c:v>927</c:v>
                </c:pt>
                <c:pt idx="11">
                  <c:v>869</c:v>
                </c:pt>
                <c:pt idx="14">
                  <c:v>844</c:v>
                </c:pt>
              </c:numCache>
            </c:numRef>
          </c:val>
          <c:extLst>
            <c:ext xmlns:c16="http://schemas.microsoft.com/office/drawing/2014/chart" uri="{C3380CC4-5D6E-409C-BE32-E72D297353CC}">
              <c16:uniqueId val="{00000000-8FD2-4C38-A136-5F9426E266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D2-4C38-A136-5F9426E266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90</c:v>
                </c:pt>
                <c:pt idx="3">
                  <c:v>84</c:v>
                </c:pt>
                <c:pt idx="6">
                  <c:v>72</c:v>
                </c:pt>
                <c:pt idx="9">
                  <c:v>30</c:v>
                </c:pt>
                <c:pt idx="12">
                  <c:v>53</c:v>
                </c:pt>
              </c:numCache>
            </c:numRef>
          </c:val>
          <c:extLst>
            <c:ext xmlns:c16="http://schemas.microsoft.com/office/drawing/2014/chart" uri="{C3380CC4-5D6E-409C-BE32-E72D297353CC}">
              <c16:uniqueId val="{00000002-8FD2-4C38-A136-5F9426E266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D2-4C38-A136-5F9426E266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261</c:v>
                </c:pt>
                <c:pt idx="3">
                  <c:v>261</c:v>
                </c:pt>
                <c:pt idx="6">
                  <c:v>257</c:v>
                </c:pt>
                <c:pt idx="9">
                  <c:v>254</c:v>
                </c:pt>
                <c:pt idx="12">
                  <c:v>234</c:v>
                </c:pt>
              </c:numCache>
            </c:numRef>
          </c:val>
          <c:extLst>
            <c:ext xmlns:c16="http://schemas.microsoft.com/office/drawing/2014/chart" uri="{C3380CC4-5D6E-409C-BE32-E72D297353CC}">
              <c16:uniqueId val="{00000004-8FD2-4C38-A136-5F9426E266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D2-4C38-A136-5F9426E266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D2-4C38-A136-5F9426E266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1176</c:v>
                </c:pt>
                <c:pt idx="3">
                  <c:v>1193</c:v>
                </c:pt>
                <c:pt idx="6">
                  <c:v>1173</c:v>
                </c:pt>
                <c:pt idx="9">
                  <c:v>1179</c:v>
                </c:pt>
                <c:pt idx="12">
                  <c:v>1061</c:v>
                </c:pt>
              </c:numCache>
            </c:numRef>
          </c:val>
          <c:extLst>
            <c:ext xmlns:c16="http://schemas.microsoft.com/office/drawing/2014/chart" uri="{C3380CC4-5D6E-409C-BE32-E72D297353CC}">
              <c16:uniqueId val="{00000007-8FD2-4C38-A136-5F9426E266FA}"/>
            </c:ext>
          </c:extLst>
        </c:ser>
        <c:dLbls>
          <c:showLegendKey val="0"/>
          <c:showVal val="0"/>
          <c:showCatName val="0"/>
          <c:showSerName val="0"/>
          <c:showPercent val="0"/>
          <c:showBubbleSize val="0"/>
        </c:dLbls>
        <c:gapWidth val="100"/>
        <c:overlap val="100"/>
        <c:axId val="527243624"/>
        <c:axId val="527242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552</c:v>
                </c:pt>
                <c:pt idx="2">
                  <c:v>#N/A</c:v>
                </c:pt>
                <c:pt idx="3">
                  <c:v>#N/A</c:v>
                </c:pt>
                <c:pt idx="4">
                  <c:v>590</c:v>
                </c:pt>
                <c:pt idx="5">
                  <c:v>#N/A</c:v>
                </c:pt>
                <c:pt idx="6">
                  <c:v>#N/A</c:v>
                </c:pt>
                <c:pt idx="7">
                  <c:v>575</c:v>
                </c:pt>
                <c:pt idx="8">
                  <c:v>#N/A</c:v>
                </c:pt>
                <c:pt idx="9">
                  <c:v>#N/A</c:v>
                </c:pt>
                <c:pt idx="10">
                  <c:v>594</c:v>
                </c:pt>
                <c:pt idx="11">
                  <c:v>#N/A</c:v>
                </c:pt>
                <c:pt idx="12">
                  <c:v>#N/A</c:v>
                </c:pt>
                <c:pt idx="13">
                  <c:v>504</c:v>
                </c:pt>
                <c:pt idx="14">
                  <c:v>#N/A</c:v>
                </c:pt>
              </c:numCache>
            </c:numRef>
          </c:val>
          <c:smooth val="0"/>
          <c:extLst>
            <c:ext xmlns:c16="http://schemas.microsoft.com/office/drawing/2014/chart" uri="{C3380CC4-5D6E-409C-BE32-E72D297353CC}">
              <c16:uniqueId val="{00000008-8FD2-4C38-A136-5F9426E266FA}"/>
            </c:ext>
          </c:extLst>
        </c:ser>
        <c:dLbls>
          <c:showLegendKey val="0"/>
          <c:showVal val="0"/>
          <c:showCatName val="0"/>
          <c:showSerName val="0"/>
          <c:showPercent val="0"/>
          <c:showBubbleSize val="0"/>
        </c:dLbls>
        <c:marker val="1"/>
        <c:smooth val="0"/>
        <c:axId val="527243624"/>
        <c:axId val="527242448"/>
      </c:lineChart>
      <c:catAx>
        <c:axId val="527243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7242448"/>
        <c:crosses val="autoZero"/>
        <c:auto val="1"/>
        <c:lblAlgn val="ctr"/>
        <c:lblOffset val="100"/>
        <c:tickLblSkip val="1"/>
        <c:tickMarkSkip val="1"/>
        <c:noMultiLvlLbl val="0"/>
      </c:catAx>
      <c:valAx>
        <c:axId val="527242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7243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9091</c:v>
                </c:pt>
                <c:pt idx="5">
                  <c:v>9144</c:v>
                </c:pt>
                <c:pt idx="8">
                  <c:v>8714</c:v>
                </c:pt>
                <c:pt idx="11">
                  <c:v>8160</c:v>
                </c:pt>
                <c:pt idx="14">
                  <c:v>7601</c:v>
                </c:pt>
              </c:numCache>
            </c:numRef>
          </c:val>
          <c:extLst>
            <c:ext xmlns:c16="http://schemas.microsoft.com/office/drawing/2014/chart" uri="{C3380CC4-5D6E-409C-BE32-E72D297353CC}">
              <c16:uniqueId val="{00000000-7137-4BAC-B18D-4796E736F8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513</c:v>
                </c:pt>
                <c:pt idx="5">
                  <c:v>470</c:v>
                </c:pt>
                <c:pt idx="8">
                  <c:v>425</c:v>
                </c:pt>
                <c:pt idx="11">
                  <c:v>384</c:v>
                </c:pt>
                <c:pt idx="14">
                  <c:v>347</c:v>
                </c:pt>
              </c:numCache>
            </c:numRef>
          </c:val>
          <c:extLst>
            <c:ext xmlns:c16="http://schemas.microsoft.com/office/drawing/2014/chart" uri="{C3380CC4-5D6E-409C-BE32-E72D297353CC}">
              <c16:uniqueId val="{00000001-7137-4BAC-B18D-4796E736F8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2704</c:v>
                </c:pt>
                <c:pt idx="5">
                  <c:v>2732</c:v>
                </c:pt>
                <c:pt idx="8">
                  <c:v>3419</c:v>
                </c:pt>
                <c:pt idx="11">
                  <c:v>3716</c:v>
                </c:pt>
                <c:pt idx="14">
                  <c:v>4157</c:v>
                </c:pt>
              </c:numCache>
            </c:numRef>
          </c:val>
          <c:extLst>
            <c:ext xmlns:c16="http://schemas.microsoft.com/office/drawing/2014/chart" uri="{C3380CC4-5D6E-409C-BE32-E72D297353CC}">
              <c16:uniqueId val="{00000002-7137-4BAC-B18D-4796E736F8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37-4BAC-B18D-4796E736F8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37-4BAC-B18D-4796E736F8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37-4BAC-B18D-4796E736F8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1741</c:v>
                </c:pt>
                <c:pt idx="3">
                  <c:v>1833</c:v>
                </c:pt>
                <c:pt idx="6">
                  <c:v>1810</c:v>
                </c:pt>
                <c:pt idx="9">
                  <c:v>1824</c:v>
                </c:pt>
                <c:pt idx="12">
                  <c:v>1851</c:v>
                </c:pt>
              </c:numCache>
            </c:numRef>
          </c:val>
          <c:extLst>
            <c:ext xmlns:c16="http://schemas.microsoft.com/office/drawing/2014/chart" uri="{C3380CC4-5D6E-409C-BE32-E72D297353CC}">
              <c16:uniqueId val="{00000006-7137-4BAC-B18D-4796E736F8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348</c:v>
                </c:pt>
                <c:pt idx="3">
                  <c:v>262</c:v>
                </c:pt>
                <c:pt idx="6">
                  <c:v>195</c:v>
                </c:pt>
                <c:pt idx="9">
                  <c:v>153</c:v>
                </c:pt>
                <c:pt idx="12">
                  <c:v>310</c:v>
                </c:pt>
              </c:numCache>
            </c:numRef>
          </c:val>
          <c:extLst>
            <c:ext xmlns:c16="http://schemas.microsoft.com/office/drawing/2014/chart" uri="{C3380CC4-5D6E-409C-BE32-E72D297353CC}">
              <c16:uniqueId val="{00000007-7137-4BAC-B18D-4796E736F8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2940</c:v>
                </c:pt>
                <c:pt idx="3">
                  <c:v>2659</c:v>
                </c:pt>
                <c:pt idx="6">
                  <c:v>2338</c:v>
                </c:pt>
                <c:pt idx="9">
                  <c:v>2103</c:v>
                </c:pt>
                <c:pt idx="12">
                  <c:v>1867</c:v>
                </c:pt>
              </c:numCache>
            </c:numRef>
          </c:val>
          <c:extLst>
            <c:ext xmlns:c16="http://schemas.microsoft.com/office/drawing/2014/chart" uri="{C3380CC4-5D6E-409C-BE32-E72D297353CC}">
              <c16:uniqueId val="{00000008-7137-4BAC-B18D-4796E736F8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145</c:v>
                </c:pt>
                <c:pt idx="3">
                  <c:v>145</c:v>
                </c:pt>
                <c:pt idx="6">
                  <c:v>145</c:v>
                </c:pt>
                <c:pt idx="9">
                  <c:v>145</c:v>
                </c:pt>
                <c:pt idx="12">
                  <c:v>144</c:v>
                </c:pt>
              </c:numCache>
            </c:numRef>
          </c:val>
          <c:extLst>
            <c:ext xmlns:c16="http://schemas.microsoft.com/office/drawing/2014/chart" uri="{C3380CC4-5D6E-409C-BE32-E72D297353CC}">
              <c16:uniqueId val="{00000009-7137-4BAC-B18D-4796E736F8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10137</c:v>
                </c:pt>
                <c:pt idx="3">
                  <c:v>9705</c:v>
                </c:pt>
                <c:pt idx="6">
                  <c:v>9422</c:v>
                </c:pt>
                <c:pt idx="9">
                  <c:v>8677</c:v>
                </c:pt>
                <c:pt idx="12">
                  <c:v>7581</c:v>
                </c:pt>
              </c:numCache>
            </c:numRef>
          </c:val>
          <c:extLst>
            <c:ext xmlns:c16="http://schemas.microsoft.com/office/drawing/2014/chart" uri="{C3380CC4-5D6E-409C-BE32-E72D297353CC}">
              <c16:uniqueId val="{0000000A-7137-4BAC-B18D-4796E736F81E}"/>
            </c:ext>
          </c:extLst>
        </c:ser>
        <c:dLbls>
          <c:showLegendKey val="0"/>
          <c:showVal val="0"/>
          <c:showCatName val="0"/>
          <c:showSerName val="0"/>
          <c:showPercent val="0"/>
          <c:showBubbleSize val="0"/>
        </c:dLbls>
        <c:gapWidth val="100"/>
        <c:overlap val="100"/>
        <c:axId val="527241272"/>
        <c:axId val="527244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3001</c:v>
                </c:pt>
                <c:pt idx="2">
                  <c:v>#N/A</c:v>
                </c:pt>
                <c:pt idx="3">
                  <c:v>#N/A</c:v>
                </c:pt>
                <c:pt idx="4">
                  <c:v>2258</c:v>
                </c:pt>
                <c:pt idx="5">
                  <c:v>#N/A</c:v>
                </c:pt>
                <c:pt idx="6">
                  <c:v>#N/A</c:v>
                </c:pt>
                <c:pt idx="7">
                  <c:v>1351</c:v>
                </c:pt>
                <c:pt idx="8">
                  <c:v>#N/A</c:v>
                </c:pt>
                <c:pt idx="9">
                  <c:v>#N/A</c:v>
                </c:pt>
                <c:pt idx="10">
                  <c:v>642</c:v>
                </c:pt>
                <c:pt idx="11">
                  <c:v>#N/A</c:v>
                </c:pt>
                <c:pt idx="12">
                  <c:v>#N/A</c:v>
                </c:pt>
                <c:pt idx="13">
                  <c:v>0</c:v>
                </c:pt>
                <c:pt idx="14">
                  <c:v>#N/A</c:v>
                </c:pt>
              </c:numCache>
            </c:numRef>
          </c:val>
          <c:smooth val="0"/>
          <c:extLst>
            <c:ext xmlns:c16="http://schemas.microsoft.com/office/drawing/2014/chart" uri="{C3380CC4-5D6E-409C-BE32-E72D297353CC}">
              <c16:uniqueId val="{0000000B-7137-4BAC-B18D-4796E736F81E}"/>
            </c:ext>
          </c:extLst>
        </c:ser>
        <c:dLbls>
          <c:showLegendKey val="0"/>
          <c:showVal val="0"/>
          <c:showCatName val="0"/>
          <c:showSerName val="0"/>
          <c:showPercent val="0"/>
          <c:showBubbleSize val="0"/>
        </c:dLbls>
        <c:marker val="1"/>
        <c:smooth val="0"/>
        <c:axId val="527241272"/>
        <c:axId val="527244016"/>
      </c:lineChart>
      <c:catAx>
        <c:axId val="527241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7244016"/>
        <c:crosses val="autoZero"/>
        <c:auto val="1"/>
        <c:lblAlgn val="ctr"/>
        <c:lblOffset val="100"/>
        <c:tickLblSkip val="1"/>
        <c:tickMarkSkip val="1"/>
        <c:noMultiLvlLbl val="0"/>
      </c:catAx>
      <c:valAx>
        <c:axId val="527244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7241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1563</c:v>
                </c:pt>
                <c:pt idx="1">
                  <c:v>1463</c:v>
                </c:pt>
                <c:pt idx="2">
                  <c:v>1432</c:v>
                </c:pt>
              </c:numCache>
            </c:numRef>
          </c:val>
          <c:extLst>
            <c:ext xmlns:c16="http://schemas.microsoft.com/office/drawing/2014/chart" uri="{C3380CC4-5D6E-409C-BE32-E72D297353CC}">
              <c16:uniqueId val="{00000000-0C57-4CCD-A131-65F0D456A7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475</c:v>
                </c:pt>
                <c:pt idx="1">
                  <c:v>475</c:v>
                </c:pt>
                <c:pt idx="2">
                  <c:v>507</c:v>
                </c:pt>
              </c:numCache>
            </c:numRef>
          </c:val>
          <c:extLst>
            <c:ext xmlns:c16="http://schemas.microsoft.com/office/drawing/2014/chart" uri="{C3380CC4-5D6E-409C-BE32-E72D297353CC}">
              <c16:uniqueId val="{00000001-0C57-4CCD-A131-65F0D456A7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1183</c:v>
                </c:pt>
                <c:pt idx="1">
                  <c:v>1584</c:v>
                </c:pt>
                <c:pt idx="2">
                  <c:v>2028</c:v>
                </c:pt>
              </c:numCache>
            </c:numRef>
          </c:val>
          <c:extLst>
            <c:ext xmlns:c16="http://schemas.microsoft.com/office/drawing/2014/chart" uri="{C3380CC4-5D6E-409C-BE32-E72D297353CC}">
              <c16:uniqueId val="{00000002-0C57-4CCD-A131-65F0D456A730}"/>
            </c:ext>
          </c:extLst>
        </c:ser>
        <c:dLbls>
          <c:showLegendKey val="0"/>
          <c:showVal val="0"/>
          <c:showCatName val="0"/>
          <c:showSerName val="0"/>
          <c:showPercent val="0"/>
          <c:showBubbleSize val="0"/>
        </c:dLbls>
        <c:gapWidth val="120"/>
        <c:overlap val="100"/>
        <c:axId val="527244800"/>
        <c:axId val="203195984"/>
      </c:barChart>
      <c:catAx>
        <c:axId val="52724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3195984"/>
        <c:crosses val="autoZero"/>
        <c:auto val="1"/>
        <c:lblAlgn val="ctr"/>
        <c:lblOffset val="100"/>
        <c:tickLblSkip val="1"/>
        <c:tickMarkSkip val="1"/>
        <c:noMultiLvlLbl val="0"/>
      </c:catAx>
      <c:valAx>
        <c:axId val="203195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724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23,853
23,379
111.01
13,839,504
13,297,641
528,746
7,200,310
7,581,324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ここ数年、大きな増減はなく推移しており、類似団体平均と比較すると０．０１ポイント下回っている。</a:t>
          </a:r>
          <a:endParaRPr lang="ja-JP" altLang="ja-JP" sz="1400">
            <a:effectLst/>
          </a:endParaRPr>
        </a:p>
        <a:p>
          <a:r>
            <a:rPr kumimoji="1" lang="ja-JP" altLang="ja-JP" sz="1100">
              <a:solidFill>
                <a:schemeClr val="dk1"/>
              </a:solidFill>
              <a:effectLst/>
              <a:latin typeface="+mn-lt"/>
              <a:ea typeface="+mn-ea"/>
              <a:cs typeface="+mn-cs"/>
            </a:rPr>
            <a:t>企業誘致など地域産業の活性化を図ることで雇用機会を創出し、活力あるまちづくりを展開しながら税収の確保を図り、財政力の強化に努める。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96308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96308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歳入</a:t>
          </a:r>
          <a:r>
            <a:rPr kumimoji="1" lang="ja-JP" altLang="en-US" sz="1100">
              <a:solidFill>
                <a:schemeClr val="dk1"/>
              </a:solidFill>
              <a:effectLst/>
              <a:latin typeface="+mn-lt"/>
              <a:ea typeface="+mn-ea"/>
              <a:cs typeface="+mn-cs"/>
            </a:rPr>
            <a:t>歳出共に増加したが歳入（固定資産税）の増加の影響が大きく</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改善したが、類似団体平均と比較すると０．８％上回っている。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歳出については、公債費の減が主な要因</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全体的に</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傾向となっ</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、歳入に見合った経常経費が削減できていない状況にある。長期的な視点（人口減少）に立ち、公共施設の統廃合や経常歳出の見直しを行い、健全な財政運営に努める。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66</xdr:row>
      <xdr:rowOff>114723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20213"/>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130387</xdr:rowOff>
    </xdr:from>
    <xdr:to>
      <xdr:col>19</xdr:col>
      <xdr:colOff>133350</xdr:colOff>
      <xdr:row>66</xdr:row>
      <xdr:rowOff>114723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31737"/>
          <a:ext cx="889000" cy="49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66</xdr:row>
      <xdr:rowOff>18204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31737"/>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18204</xdr:rowOff>
    </xdr:from>
    <xdr:to>
      <xdr:col>11</xdr:col>
      <xdr:colOff>31750</xdr:colOff>
      <xdr:row>67</xdr:row>
      <xdr:rowOff>47837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3390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140140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63923</xdr:rowOff>
    </xdr:from>
    <xdr:to>
      <xdr:col>19</xdr:col>
      <xdr:colOff>184150</xdr:colOff>
      <xdr:row>66</xdr:row>
      <xdr:rowOff>165523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150300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6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138854</xdr:rowOff>
    </xdr:from>
    <xdr:to>
      <xdr:col>11</xdr:col>
      <xdr:colOff>82550</xdr:colOff>
      <xdr:row>66</xdr:row>
      <xdr:rowOff>69004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168487</xdr:rowOff>
    </xdr:from>
    <xdr:to>
      <xdr:col>7</xdr:col>
      <xdr:colOff>31750</xdr:colOff>
      <xdr:row>67</xdr:row>
      <xdr:rowOff>98637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83414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職員基本給、期末勤勉手当の上昇による人件費の増加、マイナンバー活用事業</a:t>
          </a:r>
          <a:r>
            <a:rPr kumimoji="1" lang="ja-JP" altLang="ja-JP" sz="1100">
              <a:solidFill>
                <a:schemeClr val="dk1"/>
              </a:solidFill>
              <a:effectLst/>
              <a:latin typeface="+mn-lt"/>
              <a:ea typeface="+mn-ea"/>
              <a:cs typeface="+mn-cs"/>
            </a:rPr>
            <a:t>による物件費の増加により、人口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人当たりの決算額が増加した。</a:t>
          </a:r>
          <a:endParaRPr lang="ja-JP" altLang="ja-JP" sz="1400">
            <a:effectLst/>
          </a:endParaRPr>
        </a:p>
        <a:p>
          <a:r>
            <a:rPr kumimoji="1" lang="ja-JP" altLang="ja-JP" sz="1100">
              <a:solidFill>
                <a:schemeClr val="dk1"/>
              </a:solidFill>
              <a:effectLst/>
              <a:latin typeface="+mn-lt"/>
              <a:ea typeface="+mn-ea"/>
              <a:cs typeface="+mn-cs"/>
            </a:rPr>
            <a:t>ゴミ処理業務や消防業務を一部事務組合で行っていることもあり類似団体平均を下回っているが、今後も、各種手当の見直しや給与・定員の適正化に取り組むことにより人件費の抑制に努める。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144300</xdr:rowOff>
    </xdr:from>
    <xdr:to>
      <xdr:col>23</xdr:col>
      <xdr:colOff>133350</xdr:colOff>
      <xdr:row>83</xdr:row>
      <xdr:rowOff>148630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74650"/>
          <a:ext cx="8382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95008</xdr:rowOff>
    </xdr:from>
    <xdr:to>
      <xdr:col>19</xdr:col>
      <xdr:colOff>133350</xdr:colOff>
      <xdr:row>83</xdr:row>
      <xdr:rowOff>148630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2535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74346</xdr:rowOff>
    </xdr:from>
    <xdr:to>
      <xdr:col>15</xdr:col>
      <xdr:colOff>82550</xdr:colOff>
      <xdr:row>83</xdr:row>
      <xdr:rowOff>95008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04696"/>
          <a:ext cx="889000" cy="2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158838</xdr:rowOff>
    </xdr:from>
    <xdr:to>
      <xdr:col>11</xdr:col>
      <xdr:colOff>31750</xdr:colOff>
      <xdr:row>83</xdr:row>
      <xdr:rowOff>74346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17738"/>
          <a:ext cx="889000" cy="8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93500</xdr:rowOff>
    </xdr:from>
    <xdr:to>
      <xdr:col>23</xdr:col>
      <xdr:colOff>184150</xdr:colOff>
      <xdr:row>84</xdr:row>
      <xdr:rowOff>23650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110027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6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97830</xdr:rowOff>
    </xdr:from>
    <xdr:to>
      <xdr:col>19</xdr:col>
      <xdr:colOff>184150</xdr:colOff>
      <xdr:row>84</xdr:row>
      <xdr:rowOff>27980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38157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9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44208</xdr:rowOff>
    </xdr:from>
    <xdr:to>
      <xdr:col>15</xdr:col>
      <xdr:colOff>133350</xdr:colOff>
      <xdr:row>83</xdr:row>
      <xdr:rowOff>145808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7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155985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4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23546</xdr:rowOff>
    </xdr:from>
    <xdr:to>
      <xdr:col>11</xdr:col>
      <xdr:colOff>82550</xdr:colOff>
      <xdr:row>83</xdr:row>
      <xdr:rowOff>125146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5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135323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108038</xdr:rowOff>
    </xdr:from>
    <xdr:to>
      <xdr:col>7</xdr:col>
      <xdr:colOff>31750</xdr:colOff>
      <xdr:row>83</xdr:row>
      <xdr:rowOff>38188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48365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経験年数階層区分の分布の変動</a:t>
          </a:r>
          <a:r>
            <a:rPr kumimoji="1" lang="ja-JP" altLang="en-US" sz="1100">
              <a:solidFill>
                <a:schemeClr val="dk1"/>
              </a:solidFill>
              <a:effectLst/>
              <a:latin typeface="+mn-lt"/>
              <a:ea typeface="+mn-ea"/>
              <a:cs typeface="+mn-cs"/>
            </a:rPr>
            <a:t>はないが、</a:t>
          </a:r>
          <a:r>
            <a:rPr kumimoji="1" lang="ja-JP" altLang="ja-JP" sz="1100">
              <a:solidFill>
                <a:schemeClr val="dk1"/>
              </a:solidFill>
              <a:effectLst/>
              <a:latin typeface="+mn-lt"/>
              <a:ea typeface="+mn-ea"/>
              <a:cs typeface="+mn-cs"/>
            </a:rPr>
            <a:t>類似団体平均と比較し０．５ポイント下回っている。今後も年次別の定員適正化計画を策定し、定員管理の適正化に取り組む。また、国・類似団体の動向を踏まえ、適正な給与制度・運用となるよう努める。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52388</xdr:rowOff>
    </xdr:from>
    <xdr:to>
      <xdr:col>81</xdr:col>
      <xdr:colOff>44450</xdr:colOff>
      <xdr:row>84</xdr:row>
      <xdr:rowOff>52388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541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52388</xdr:rowOff>
    </xdr:from>
    <xdr:to>
      <xdr:col>77</xdr:col>
      <xdr:colOff>44450</xdr:colOff>
      <xdr:row>84</xdr:row>
      <xdr:rowOff>157956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54188"/>
          <a:ext cx="889000" cy="10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157956</xdr:rowOff>
    </xdr:from>
    <xdr:to>
      <xdr:col>72</xdr:col>
      <xdr:colOff>203200</xdr:colOff>
      <xdr:row>85</xdr:row>
      <xdr:rowOff>152400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59756"/>
          <a:ext cx="889000" cy="1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152400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0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1588</xdr:rowOff>
    </xdr:from>
    <xdr:to>
      <xdr:col>81</xdr:col>
      <xdr:colOff>95250</xdr:colOff>
      <xdr:row>84</xdr:row>
      <xdr:rowOff>103188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18115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4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1588</xdr:rowOff>
    </xdr:from>
    <xdr:to>
      <xdr:col>77</xdr:col>
      <xdr:colOff>95250</xdr:colOff>
      <xdr:row>84</xdr:row>
      <xdr:rowOff>103188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113365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7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107156</xdr:rowOff>
    </xdr:from>
    <xdr:to>
      <xdr:col>73</xdr:col>
      <xdr:colOff>44450</xdr:colOff>
      <xdr:row>85</xdr:row>
      <xdr:rowOff>37306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過去からの新規採用抑制により類似団体平均を０．</a:t>
          </a:r>
          <a:r>
            <a:rPr kumimoji="1" lang="ja-JP" altLang="en-US" sz="1100">
              <a:solidFill>
                <a:schemeClr val="dk1"/>
              </a:solidFill>
              <a:effectLst/>
              <a:latin typeface="+mn-lt"/>
              <a:ea typeface="+mn-ea"/>
              <a:cs typeface="+mn-cs"/>
            </a:rPr>
            <a:t>７１</a:t>
          </a:r>
          <a:r>
            <a:rPr kumimoji="1" lang="ja-JP" altLang="ja-JP" sz="1100">
              <a:solidFill>
                <a:schemeClr val="dk1"/>
              </a:solidFill>
              <a:effectLst/>
              <a:latin typeface="+mn-lt"/>
              <a:ea typeface="+mn-ea"/>
              <a:cs typeface="+mn-cs"/>
            </a:rPr>
            <a:t>人下回っている。「職員数を２２０人体制とする」目標を設定し、今後も定員管理の適正化に取り組む。</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65375</xdr:rowOff>
    </xdr:from>
    <xdr:to>
      <xdr:col>81</xdr:col>
      <xdr:colOff>44450</xdr:colOff>
      <xdr:row>61</xdr:row>
      <xdr:rowOff>83759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23825"/>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53884</xdr:rowOff>
    </xdr:from>
    <xdr:to>
      <xdr:col>77</xdr:col>
      <xdr:colOff>44450</xdr:colOff>
      <xdr:row>61</xdr:row>
      <xdr:rowOff>65375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1233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37798</xdr:rowOff>
    </xdr:from>
    <xdr:to>
      <xdr:col>72</xdr:col>
      <xdr:colOff>203200</xdr:colOff>
      <xdr:row>61</xdr:row>
      <xdr:rowOff>53884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9624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5624</xdr:rowOff>
    </xdr:from>
    <xdr:to>
      <xdr:col>68</xdr:col>
      <xdr:colOff>152400</xdr:colOff>
      <xdr:row>61</xdr:row>
      <xdr:rowOff>37798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64074"/>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49486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14575</xdr:rowOff>
    </xdr:from>
    <xdr:to>
      <xdr:col>77</xdr:col>
      <xdr:colOff>95250</xdr:colOff>
      <xdr:row>61</xdr:row>
      <xdr:rowOff>116175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126352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4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3084</xdr:rowOff>
    </xdr:from>
    <xdr:to>
      <xdr:col>73</xdr:col>
      <xdr:colOff>44450</xdr:colOff>
      <xdr:row>61</xdr:row>
      <xdr:rowOff>104684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114861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158448</xdr:rowOff>
    </xdr:from>
    <xdr:to>
      <xdr:col>68</xdr:col>
      <xdr:colOff>203200</xdr:colOff>
      <xdr:row>61</xdr:row>
      <xdr:rowOff>88598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98775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1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126274</xdr:rowOff>
    </xdr:from>
    <xdr:to>
      <xdr:col>64</xdr:col>
      <xdr:colOff>152400</xdr:colOff>
      <xdr:row>61</xdr:row>
      <xdr:rowOff>56424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66601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年度実質公債費比率（単年度）は、算定分母となる普通交付税の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＋１１４</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８．６</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３ヶ年平均は</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良化</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今後も財政計画に基づき新規地方債の発行抑制や繰上償還を行うなど、さらなる健全化に努める。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41</xdr:row>
      <xdr:rowOff>150888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11139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41</xdr:row>
      <xdr:rowOff>150888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139398</xdr:rowOff>
    </xdr:from>
    <xdr:to>
      <xdr:col>72</xdr:col>
      <xdr:colOff>203200</xdr:colOff>
      <xdr:row>42</xdr:row>
      <xdr:rowOff>2419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1688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94343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20331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100088</xdr:rowOff>
    </xdr:from>
    <xdr:to>
      <xdr:col>77</xdr:col>
      <xdr:colOff>95250</xdr:colOff>
      <xdr:row>42</xdr:row>
      <xdr:rowOff>30238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88598</xdr:rowOff>
    </xdr:from>
    <xdr:to>
      <xdr:col>73</xdr:col>
      <xdr:colOff>44450</xdr:colOff>
      <xdr:row>42</xdr:row>
      <xdr:rowOff>18748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3525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37996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算定の分子となる将来負担額のうち地方債の現在高（△</a:t>
          </a:r>
          <a:r>
            <a:rPr kumimoji="1" lang="ja-JP" altLang="en-US" sz="1100">
              <a:solidFill>
                <a:schemeClr val="dk1"/>
              </a:solidFill>
              <a:effectLst/>
              <a:latin typeface="+mn-lt"/>
              <a:ea typeface="+mn-ea"/>
              <a:cs typeface="+mn-cs"/>
            </a:rPr>
            <a:t>１，０９６</a:t>
          </a:r>
          <a:r>
            <a:rPr kumimoji="1" lang="ja-JP" altLang="ja-JP" sz="1100">
              <a:solidFill>
                <a:schemeClr val="dk1"/>
              </a:solidFill>
              <a:effectLst/>
              <a:latin typeface="+mn-lt"/>
              <a:ea typeface="+mn-ea"/>
              <a:cs typeface="+mn-cs"/>
            </a:rPr>
            <a:t>百万円）及び公営企業債等繰入見込額（△２３</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百万円）が減少したことにより</a:t>
          </a:r>
          <a:r>
            <a:rPr kumimoji="1" lang="ja-JP" altLang="en-US" sz="1100">
              <a:solidFill>
                <a:schemeClr val="dk1"/>
              </a:solidFill>
              <a:effectLst/>
              <a:latin typeface="+mn-lt"/>
              <a:ea typeface="+mn-ea"/>
              <a:cs typeface="+mn-cs"/>
            </a:rPr>
            <a:t>、令和５年度から充当可能財源等が将来負担額を上回ったため算出されなかった。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今後は、学校の再編成により地方債残高が大幅に増加する見込であるため将来負担比率の悪化が見込まれる。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99543</xdr:rowOff>
    </xdr:from>
    <xdr:to>
      <xdr:col>77</xdr:col>
      <xdr:colOff>44450</xdr:colOff>
      <xdr:row>14</xdr:row>
      <xdr:rowOff>150216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9984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150216</xdr:rowOff>
    </xdr:from>
    <xdr:to>
      <xdr:col>72</xdr:col>
      <xdr:colOff>203200</xdr:colOff>
      <xdr:row>15</xdr:row>
      <xdr:rowOff>54051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50516"/>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171315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7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54051</xdr:rowOff>
    </xdr:from>
    <xdr:to>
      <xdr:col>68</xdr:col>
      <xdr:colOff>152400</xdr:colOff>
      <xdr:row>15</xdr:row>
      <xdr:rowOff>122580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625801"/>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37507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94937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48743</xdr:rowOff>
    </xdr:from>
    <xdr:to>
      <xdr:col>77</xdr:col>
      <xdr:colOff>95250</xdr:colOff>
      <xdr:row>14</xdr:row>
      <xdr:rowOff>150343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160520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21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99416</xdr:rowOff>
    </xdr:from>
    <xdr:to>
      <xdr:col>73</xdr:col>
      <xdr:colOff>44450</xdr:colOff>
      <xdr:row>15</xdr:row>
      <xdr:rowOff>29566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39743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26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3251</xdr:rowOff>
    </xdr:from>
    <xdr:to>
      <xdr:col>68</xdr:col>
      <xdr:colOff>203200</xdr:colOff>
      <xdr:row>15</xdr:row>
      <xdr:rowOff>104851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5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115028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34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71780</xdr:rowOff>
    </xdr:from>
    <xdr:to>
      <xdr:col>64</xdr:col>
      <xdr:colOff>152400</xdr:colOff>
      <xdr:row>16</xdr:row>
      <xdr:rowOff>1930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6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158157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72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23,853
23,379
111.01
13,839,504
13,297,641
528,746
7,200,310
7,581,324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した要因は、算定の分母である歳入の固定資産税の増（＋１８５百万円）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普通交付税の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＋１１４</a:t>
          </a:r>
          <a:r>
            <a:rPr kumimoji="1" lang="ja-JP" altLang="ja-JP" sz="1100">
              <a:solidFill>
                <a:schemeClr val="dk1"/>
              </a:solidFill>
              <a:effectLst/>
              <a:latin typeface="+mn-lt"/>
              <a:ea typeface="+mn-ea"/>
              <a:cs typeface="+mn-cs"/>
            </a:rPr>
            <a:t>百万円）及び退職者数の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が主なものである。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調整手当・特殊勤務手当の廃止、大幅な人員削減を行うなどして改善を図っており、今後も新規採用の抑制など人件費の削減に努める。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34472</xdr:rowOff>
    </xdr:from>
    <xdr:to>
      <xdr:col>24</xdr:col>
      <xdr:colOff>25400</xdr:colOff>
      <xdr:row>37</xdr:row>
      <xdr:rowOff>48078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06672"/>
          <a:ext cx="8382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23586</xdr:rowOff>
    </xdr:from>
    <xdr:to>
      <xdr:col>19</xdr:col>
      <xdr:colOff>187325</xdr:colOff>
      <xdr:row>37</xdr:row>
      <xdr:rowOff>48078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957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23586</xdr:rowOff>
    </xdr:from>
    <xdr:to>
      <xdr:col>15</xdr:col>
      <xdr:colOff>98425</xdr:colOff>
      <xdr:row>36</xdr:row>
      <xdr:rowOff>67128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957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67128</xdr:rowOff>
    </xdr:from>
    <xdr:to>
      <xdr:col>11</xdr:col>
      <xdr:colOff>9525</xdr:colOff>
      <xdr:row>36</xdr:row>
      <xdr:rowOff>110672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239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155122</xdr:rowOff>
    </xdr:from>
    <xdr:to>
      <xdr:col>24</xdr:col>
      <xdr:colOff>76200</xdr:colOff>
      <xdr:row>36</xdr:row>
      <xdr:rowOff>85272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168728</xdr:rowOff>
    </xdr:from>
    <xdr:to>
      <xdr:col>20</xdr:col>
      <xdr:colOff>38100</xdr:colOff>
      <xdr:row>37</xdr:row>
      <xdr:rowOff>98878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83655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144236</xdr:rowOff>
    </xdr:from>
    <xdr:to>
      <xdr:col>15</xdr:col>
      <xdr:colOff>149225</xdr:colOff>
      <xdr:row>36</xdr:row>
      <xdr:rowOff>74386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16328</xdr:rowOff>
    </xdr:from>
    <xdr:to>
      <xdr:col>11</xdr:col>
      <xdr:colOff>60325</xdr:colOff>
      <xdr:row>36</xdr:row>
      <xdr:rowOff>117928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128105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した要因は、算定の分母である歳入が</a:t>
          </a:r>
          <a:r>
            <a:rPr kumimoji="1" lang="ja-JP" altLang="en-US" sz="1100">
              <a:solidFill>
                <a:schemeClr val="dk1"/>
              </a:solidFill>
              <a:effectLst/>
              <a:latin typeface="+mn-lt"/>
              <a:ea typeface="+mn-ea"/>
              <a:cs typeface="+mn-cs"/>
            </a:rPr>
            <a:t>固定資産税の増（＋１８５百万円）、</a:t>
          </a:r>
          <a:r>
            <a:rPr kumimoji="1" lang="ja-JP" altLang="ja-JP" sz="1100">
              <a:solidFill>
                <a:schemeClr val="dk1"/>
              </a:solidFill>
              <a:effectLst/>
              <a:latin typeface="+mn-lt"/>
              <a:ea typeface="+mn-ea"/>
              <a:cs typeface="+mn-cs"/>
            </a:rPr>
            <a:t>普通交付税の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＋１１４</a:t>
          </a:r>
          <a:r>
            <a:rPr kumimoji="1" lang="ja-JP" altLang="ja-JP" sz="1100">
              <a:solidFill>
                <a:schemeClr val="dk1"/>
              </a:solidFill>
              <a:effectLst/>
              <a:latin typeface="+mn-lt"/>
              <a:ea typeface="+mn-ea"/>
              <a:cs typeface="+mn-cs"/>
            </a:rPr>
            <a:t>百万円）等により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したことが主な要因である。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類似団体平均と比較すると</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水準の傾向となってきているが、今後も豊前市公共施設等総合管理計画及び個別施設計画に基づき施設の維持管理を見直し経費削減に努める。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17</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559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24130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7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24130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7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18</xdr:row>
      <xdr:rowOff>43180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387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０．２</a:t>
          </a:r>
          <a:r>
            <a:rPr kumimoji="1" lang="ja-JP" altLang="ja-JP" sz="1100">
              <a:solidFill>
                <a:schemeClr val="dk1"/>
              </a:solidFill>
              <a:effectLst/>
              <a:latin typeface="+mn-lt"/>
              <a:ea typeface="+mn-ea"/>
              <a:cs typeface="+mn-cs"/>
            </a:rPr>
            <a:t>％増加した主な要因は、児童発達支援事業対象者の増加に伴う障害者福祉費の増である。</a:t>
          </a:r>
          <a:endParaRPr lang="ja-JP" altLang="ja-JP" sz="1400">
            <a:effectLst/>
          </a:endParaRPr>
        </a:p>
        <a:p>
          <a:r>
            <a:rPr kumimoji="1" lang="ja-JP" altLang="ja-JP" sz="1100">
              <a:solidFill>
                <a:schemeClr val="dk1"/>
              </a:solidFill>
              <a:effectLst/>
              <a:latin typeface="+mn-lt"/>
              <a:ea typeface="+mn-ea"/>
              <a:cs typeface="+mn-cs"/>
            </a:rPr>
            <a:t>類似団体平均と比較すると、扶助費に係る経常収支比率は高くなっている。要因として、私立保育園の比率が高いため、児童福祉費に係る扶助費が高くなっている。また、障害者福祉費も増加傾向にあり、扶助費増加の要因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83457</xdr:rowOff>
    </xdr:from>
    <xdr:to>
      <xdr:col>24</xdr:col>
      <xdr:colOff>25400</xdr:colOff>
      <xdr:row>58</xdr:row>
      <xdr:rowOff>105228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027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156935</xdr:rowOff>
    </xdr:from>
    <xdr:to>
      <xdr:col>19</xdr:col>
      <xdr:colOff>187325</xdr:colOff>
      <xdr:row>58</xdr:row>
      <xdr:rowOff>83457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29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156935</xdr:rowOff>
    </xdr:from>
    <xdr:to>
      <xdr:col>15</xdr:col>
      <xdr:colOff>98425</xdr:colOff>
      <xdr:row>58</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929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83457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94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54428</xdr:rowOff>
    </xdr:from>
    <xdr:to>
      <xdr:col>24</xdr:col>
      <xdr:colOff>76200</xdr:colOff>
      <xdr:row>58</xdr:row>
      <xdr:rowOff>156028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26505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32657</xdr:rowOff>
    </xdr:from>
    <xdr:to>
      <xdr:col>20</xdr:col>
      <xdr:colOff>38100</xdr:colOff>
      <xdr:row>58</xdr:row>
      <xdr:rowOff>134257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119034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した要因は、算定の分母である歳入が固定資産税の増（＋１８５百万円）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普通交付税の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＋１１４</a:t>
          </a:r>
          <a:r>
            <a:rPr kumimoji="1" lang="ja-JP" altLang="ja-JP" sz="1100">
              <a:solidFill>
                <a:schemeClr val="dk1"/>
              </a:solidFill>
              <a:effectLst/>
              <a:latin typeface="+mn-lt"/>
              <a:ea typeface="+mn-ea"/>
              <a:cs typeface="+mn-cs"/>
            </a:rPr>
            <a:t>百万円）等により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が主な要因である。繰出金の適正な支出のため公営企業会計の経費節減や独立採算の原則に立ち返った料金の値上げによる健全化、国民健康保険事業会計においても国民健康保険税の適正化を図ることなどにより、普通会計の負担額を減らしていくよう努める。</a:t>
          </a:r>
          <a:endParaRPr lang="ja-JP" altLang="ja-JP" sz="1400">
            <a:effectLst/>
          </a:endParaRPr>
        </a:p>
        <a:p>
          <a:pPr eaLnBrk="1" fontAlgn="auto" latinLnBrk="0" hangingPunct="1"/>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77470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8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77470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類似団体平均と比較すると、補助費等に係る経常収支比率は高くなっている。これは、①ゴミ処理業務や消防業務等を一部事務組合で行っており、その負担金が多額になっている　②公共下水道事業に対する補助金が多額になっていることが原因である。今後は一部事務組合に対して行財政運営の改善を求め、各構成団体と協議しながら負担金の削減について推進する。また、各公営企業会計の健全な経営に向けた取り組みを推進し、補助金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317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88138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81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74422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83566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418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前年度比</a:t>
          </a:r>
          <a:r>
            <a:rPr lang="ja-JP" altLang="en-US" sz="1100" b="0" i="0" baseline="0">
              <a:solidFill>
                <a:schemeClr val="dk1"/>
              </a:solidFill>
              <a:effectLst/>
              <a:latin typeface="+mn-lt"/>
              <a:ea typeface="+mn-ea"/>
              <a:cs typeface="+mn-cs"/>
            </a:rPr>
            <a:t>２．０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、類似団体平均と比較すると、公債費に係る経常収支比率は低くなっている。これは、①近年地方債の新規発行を伴う普通建設事業を抑制した　②地方債残高を確実に減らしていくために、地方債発行額を元金償還額の範囲内に抑えた　③市中銀行等への任意の繰上償還を実施したことによるものである。今後もこの方針を堅持しつつ、地方債残高の縮減に努める。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97282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074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97282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66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129287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669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129287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035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18814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a:t>
          </a:r>
          <a:r>
            <a:rPr kumimoji="1" lang="ja-JP" altLang="en-US" sz="1100">
              <a:solidFill>
                <a:schemeClr val="dk1"/>
              </a:solidFill>
              <a:effectLst/>
              <a:latin typeface="+mn-lt"/>
              <a:ea typeface="+mn-ea"/>
              <a:cs typeface="+mn-cs"/>
            </a:rPr>
            <a:t>４．３</a:t>
          </a:r>
          <a:r>
            <a:rPr kumimoji="1" lang="ja-JP" altLang="ja-JP" sz="1100">
              <a:solidFill>
                <a:schemeClr val="dk1"/>
              </a:solidFill>
              <a:effectLst/>
              <a:latin typeface="+mn-lt"/>
              <a:ea typeface="+mn-ea"/>
              <a:cs typeface="+mn-cs"/>
            </a:rPr>
            <a:t>％上回っている。その主な原因は扶助費が</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％、補助費等が</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％、その他が</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％、類似団体の数値をそれぞれ上回っていることである。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78</xdr:row>
      <xdr:rowOff>29845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225780"/>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78</xdr:row>
      <xdr:rowOff>29845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8862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886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98425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94361"/>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150495</xdr:rowOff>
    </xdr:from>
    <xdr:to>
      <xdr:col>78</xdr:col>
      <xdr:colOff>120650</xdr:colOff>
      <xdr:row>78</xdr:row>
      <xdr:rowOff>80645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65422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38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47625</xdr:rowOff>
    </xdr:from>
    <xdr:to>
      <xdr:col>65</xdr:col>
      <xdr:colOff>53975</xdr:colOff>
      <xdr:row>78</xdr:row>
      <xdr:rowOff>149225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134002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0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134772</xdr:rowOff>
    </xdr:from>
    <xdr:to>
      <xdr:col>29</xdr:col>
      <xdr:colOff>127000</xdr:colOff>
      <xdr:row>16</xdr:row>
      <xdr:rowOff>26386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54147"/>
          <a:ext cx="647700" cy="63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26386</xdr:rowOff>
    </xdr:from>
    <xdr:to>
      <xdr:col>26</xdr:col>
      <xdr:colOff>50800</xdr:colOff>
      <xdr:row>16</xdr:row>
      <xdr:rowOff>50145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17211"/>
          <a:ext cx="698500" cy="23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50145</xdr:rowOff>
    </xdr:from>
    <xdr:to>
      <xdr:col>22</xdr:col>
      <xdr:colOff>114300</xdr:colOff>
      <xdr:row>16</xdr:row>
      <xdr:rowOff>127137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40970"/>
          <a:ext cx="698500" cy="76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127137</xdr:rowOff>
    </xdr:from>
    <xdr:to>
      <xdr:col>18</xdr:col>
      <xdr:colOff>177800</xdr:colOff>
      <xdr:row>17</xdr:row>
      <xdr:rowOff>1392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17962"/>
          <a:ext cx="698500" cy="45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83972</xdr:rowOff>
    </xdr:from>
    <xdr:to>
      <xdr:col>29</xdr:col>
      <xdr:colOff>177800</xdr:colOff>
      <xdr:row>16</xdr:row>
      <xdr:rowOff>14122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03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100499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4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147036</xdr:rowOff>
    </xdr:from>
    <xdr:to>
      <xdr:col>26</xdr:col>
      <xdr:colOff>101600</xdr:colOff>
      <xdr:row>16</xdr:row>
      <xdr:rowOff>77186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66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87363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35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170795</xdr:rowOff>
    </xdr:from>
    <xdr:to>
      <xdr:col>22</xdr:col>
      <xdr:colOff>165100</xdr:colOff>
      <xdr:row>16</xdr:row>
      <xdr:rowOff>100945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90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111122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76337</xdr:rowOff>
    </xdr:from>
    <xdr:to>
      <xdr:col>19</xdr:col>
      <xdr:colOff>38100</xdr:colOff>
      <xdr:row>17</xdr:row>
      <xdr:rowOff>6487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67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16664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3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122042</xdr:rowOff>
    </xdr:from>
    <xdr:to>
      <xdr:col>15</xdr:col>
      <xdr:colOff>101600</xdr:colOff>
      <xdr:row>17</xdr:row>
      <xdr:rowOff>52192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1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62369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8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198650</xdr:rowOff>
    </xdr:from>
    <xdr:to>
      <xdr:col>29</xdr:col>
      <xdr:colOff>127000</xdr:colOff>
      <xdr:row>35</xdr:row>
      <xdr:rowOff>310304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09000"/>
          <a:ext cx="647700" cy="111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198650</xdr:rowOff>
    </xdr:from>
    <xdr:to>
      <xdr:col>26</xdr:col>
      <xdr:colOff>50800</xdr:colOff>
      <xdr:row>35</xdr:row>
      <xdr:rowOff>232907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09000"/>
          <a:ext cx="698500" cy="34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227519</xdr:rowOff>
    </xdr:from>
    <xdr:to>
      <xdr:col>22</xdr:col>
      <xdr:colOff>114300</xdr:colOff>
      <xdr:row>35</xdr:row>
      <xdr:rowOff>232907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37869"/>
          <a:ext cx="698500" cy="5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227519</xdr:rowOff>
    </xdr:from>
    <xdr:to>
      <xdr:col>18</xdr:col>
      <xdr:colOff>177800</xdr:colOff>
      <xdr:row>35</xdr:row>
      <xdr:rowOff>289339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37869"/>
          <a:ext cx="698500" cy="61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259504</xdr:rowOff>
    </xdr:from>
    <xdr:to>
      <xdr:col>29</xdr:col>
      <xdr:colOff>177800</xdr:colOff>
      <xdr:row>36</xdr:row>
      <xdr:rowOff>18204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6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231581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4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147850</xdr:rowOff>
    </xdr:from>
    <xdr:to>
      <xdr:col>26</xdr:col>
      <xdr:colOff>101600</xdr:colOff>
      <xdr:row>35</xdr:row>
      <xdr:rowOff>249450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58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259627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2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182107</xdr:rowOff>
    </xdr:from>
    <xdr:to>
      <xdr:col>22</xdr:col>
      <xdr:colOff>165100</xdr:colOff>
      <xdr:row>35</xdr:row>
      <xdr:rowOff>283707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9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293884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6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176719</xdr:rowOff>
    </xdr:from>
    <xdr:to>
      <xdr:col>19</xdr:col>
      <xdr:colOff>38100</xdr:colOff>
      <xdr:row>35</xdr:row>
      <xdr:rowOff>278319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87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288496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238539</xdr:rowOff>
    </xdr:from>
    <xdr:to>
      <xdr:col>15</xdr:col>
      <xdr:colOff>101600</xdr:colOff>
      <xdr:row>35</xdr:row>
      <xdr:rowOff>340139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48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7416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1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23,853
23,379
111.01
13,839,504
13,297,641
528,746
7,200,310
7,581,324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146418</xdr:rowOff>
    </xdr:from>
    <xdr:to>
      <xdr:col>24</xdr:col>
      <xdr:colOff>63500</xdr:colOff>
      <xdr:row>34</xdr:row>
      <xdr:rowOff>161392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75718"/>
          <a:ext cx="8382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161392</xdr:rowOff>
    </xdr:from>
    <xdr:to>
      <xdr:col>19</xdr:col>
      <xdr:colOff>177800</xdr:colOff>
      <xdr:row>35</xdr:row>
      <xdr:rowOff>2946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90692"/>
          <a:ext cx="889000" cy="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2946</xdr:rowOff>
    </xdr:from>
    <xdr:to>
      <xdr:col>15</xdr:col>
      <xdr:colOff>50800</xdr:colOff>
      <xdr:row>35</xdr:row>
      <xdr:rowOff>124511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03696"/>
          <a:ext cx="889000" cy="1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124511</xdr:rowOff>
    </xdr:from>
    <xdr:to>
      <xdr:col>10</xdr:col>
      <xdr:colOff>114300</xdr:colOff>
      <xdr:row>35</xdr:row>
      <xdr:rowOff>155880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25261"/>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95618</xdr:rowOff>
    </xdr:from>
    <xdr:to>
      <xdr:col>24</xdr:col>
      <xdr:colOff>114300</xdr:colOff>
      <xdr:row>35</xdr:row>
      <xdr:rowOff>25768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74045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0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110592</xdr:rowOff>
    </xdr:from>
    <xdr:to>
      <xdr:col>20</xdr:col>
      <xdr:colOff>38100</xdr:colOff>
      <xdr:row>35</xdr:row>
      <xdr:rowOff>40742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31869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3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123596</xdr:rowOff>
    </xdr:from>
    <xdr:to>
      <xdr:col>15</xdr:col>
      <xdr:colOff>101600</xdr:colOff>
      <xdr:row>35</xdr:row>
      <xdr:rowOff>53746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44873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73711</xdr:rowOff>
    </xdr:from>
    <xdr:to>
      <xdr:col>10</xdr:col>
      <xdr:colOff>165100</xdr:colOff>
      <xdr:row>36</xdr:row>
      <xdr:rowOff>3861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166438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6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105080</xdr:rowOff>
    </xdr:from>
    <xdr:to>
      <xdr:col>6</xdr:col>
      <xdr:colOff>38100</xdr:colOff>
      <xdr:row>36</xdr:row>
      <xdr:rowOff>35230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51757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82641</xdr:rowOff>
    </xdr:from>
    <xdr:to>
      <xdr:col>24</xdr:col>
      <xdr:colOff>63500</xdr:colOff>
      <xdr:row>57</xdr:row>
      <xdr:rowOff>117151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55291"/>
          <a:ext cx="838200" cy="3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82641</xdr:rowOff>
    </xdr:from>
    <xdr:to>
      <xdr:col>19</xdr:col>
      <xdr:colOff>177800</xdr:colOff>
      <xdr:row>57</xdr:row>
      <xdr:rowOff>150691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55291"/>
          <a:ext cx="889000" cy="6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139536</xdr:rowOff>
    </xdr:from>
    <xdr:to>
      <xdr:col>15</xdr:col>
      <xdr:colOff>50800</xdr:colOff>
      <xdr:row>57</xdr:row>
      <xdr:rowOff>150691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12186"/>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139536</xdr:rowOff>
    </xdr:from>
    <xdr:to>
      <xdr:col>10</xdr:col>
      <xdr:colOff>114300</xdr:colOff>
      <xdr:row>57</xdr:row>
      <xdr:rowOff>143166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12186"/>
          <a:ext cx="8890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66351</xdr:rowOff>
    </xdr:from>
    <xdr:to>
      <xdr:col>24</xdr:col>
      <xdr:colOff>114300</xdr:colOff>
      <xdr:row>57</xdr:row>
      <xdr:rowOff>167951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44778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31841</xdr:rowOff>
    </xdr:from>
    <xdr:to>
      <xdr:col>20</xdr:col>
      <xdr:colOff>38100</xdr:colOff>
      <xdr:row>57</xdr:row>
      <xdr:rowOff>133441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0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124568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99891</xdr:rowOff>
    </xdr:from>
    <xdr:to>
      <xdr:col>15</xdr:col>
      <xdr:colOff>101600</xdr:colOff>
      <xdr:row>58</xdr:row>
      <xdr:rowOff>30041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7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21168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6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88736</xdr:rowOff>
    </xdr:from>
    <xdr:to>
      <xdr:col>10</xdr:col>
      <xdr:colOff>165100</xdr:colOff>
      <xdr:row>58</xdr:row>
      <xdr:rowOff>18886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6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92366</xdr:rowOff>
    </xdr:from>
    <xdr:to>
      <xdr:col>6</xdr:col>
      <xdr:colOff>38100</xdr:colOff>
      <xdr:row>58</xdr:row>
      <xdr:rowOff>22516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61451</xdr:rowOff>
    </xdr:from>
    <xdr:to>
      <xdr:col>24</xdr:col>
      <xdr:colOff>63500</xdr:colOff>
      <xdr:row>78</xdr:row>
      <xdr:rowOff>67669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34551"/>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67325</xdr:rowOff>
    </xdr:from>
    <xdr:to>
      <xdr:col>19</xdr:col>
      <xdr:colOff>177800</xdr:colOff>
      <xdr:row>78</xdr:row>
      <xdr:rowOff>67669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40425"/>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66503</xdr:rowOff>
    </xdr:from>
    <xdr:to>
      <xdr:col>15</xdr:col>
      <xdr:colOff>50800</xdr:colOff>
      <xdr:row>78</xdr:row>
      <xdr:rowOff>67325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39603"/>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66503</xdr:rowOff>
    </xdr:from>
    <xdr:to>
      <xdr:col>10</xdr:col>
      <xdr:colOff>114300</xdr:colOff>
      <xdr:row>78</xdr:row>
      <xdr:rowOff>81521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39603"/>
          <a:ext cx="889000" cy="1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10651</xdr:rowOff>
    </xdr:from>
    <xdr:to>
      <xdr:col>24</xdr:col>
      <xdr:colOff>114300</xdr:colOff>
      <xdr:row>78</xdr:row>
      <xdr:rowOff>112251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8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97028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9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16869</xdr:rowOff>
    </xdr:from>
    <xdr:to>
      <xdr:col>20</xdr:col>
      <xdr:colOff>38100</xdr:colOff>
      <xdr:row>78</xdr:row>
      <xdr:rowOff>118469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8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109596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8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16525</xdr:rowOff>
    </xdr:from>
    <xdr:to>
      <xdr:col>15</xdr:col>
      <xdr:colOff>101600</xdr:colOff>
      <xdr:row>78</xdr:row>
      <xdr:rowOff>118125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109252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15703</xdr:rowOff>
    </xdr:from>
    <xdr:to>
      <xdr:col>10</xdr:col>
      <xdr:colOff>165100</xdr:colOff>
      <xdr:row>78</xdr:row>
      <xdr:rowOff>117303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108430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30721</xdr:rowOff>
    </xdr:from>
    <xdr:to>
      <xdr:col>6</xdr:col>
      <xdr:colOff>38100</xdr:colOff>
      <xdr:row>78</xdr:row>
      <xdr:rowOff>132321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123448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9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98679</xdr:rowOff>
    </xdr:from>
    <xdr:to>
      <xdr:col>24</xdr:col>
      <xdr:colOff>63500</xdr:colOff>
      <xdr:row>93</xdr:row>
      <xdr:rowOff>85370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872079"/>
          <a:ext cx="838200" cy="1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107683</xdr:rowOff>
    </xdr:from>
    <xdr:to>
      <xdr:col>19</xdr:col>
      <xdr:colOff>177800</xdr:colOff>
      <xdr:row>93</xdr:row>
      <xdr:rowOff>85370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881083"/>
          <a:ext cx="889000" cy="14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107683</xdr:rowOff>
    </xdr:from>
    <xdr:to>
      <xdr:col>15</xdr:col>
      <xdr:colOff>50800</xdr:colOff>
      <xdr:row>94</xdr:row>
      <xdr:rowOff>133998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881083"/>
          <a:ext cx="889000" cy="3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133998</xdr:rowOff>
    </xdr:from>
    <xdr:to>
      <xdr:col>10</xdr:col>
      <xdr:colOff>114300</xdr:colOff>
      <xdr:row>95</xdr:row>
      <xdr:rowOff>41656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250298"/>
          <a:ext cx="889000" cy="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47879</xdr:rowOff>
    </xdr:from>
    <xdr:to>
      <xdr:col>24</xdr:col>
      <xdr:colOff>114300</xdr:colOff>
      <xdr:row>92</xdr:row>
      <xdr:rowOff>149479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82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70756</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67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34570</xdr:rowOff>
    </xdr:from>
    <xdr:to>
      <xdr:col>20</xdr:col>
      <xdr:colOff>38100</xdr:colOff>
      <xdr:row>93</xdr:row>
      <xdr:rowOff>136170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152697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75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56883</xdr:rowOff>
    </xdr:from>
    <xdr:to>
      <xdr:col>15</xdr:col>
      <xdr:colOff>101600</xdr:colOff>
      <xdr:row>92</xdr:row>
      <xdr:rowOff>158483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83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3560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60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83198</xdr:rowOff>
    </xdr:from>
    <xdr:to>
      <xdr:col>10</xdr:col>
      <xdr:colOff>165100</xdr:colOff>
      <xdr:row>95</xdr:row>
      <xdr:rowOff>13348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19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29875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162306</xdr:rowOff>
    </xdr:from>
    <xdr:to>
      <xdr:col>6</xdr:col>
      <xdr:colOff>38100</xdr:colOff>
      <xdr:row>95</xdr:row>
      <xdr:rowOff>92456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2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108983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05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127726</xdr:rowOff>
    </xdr:from>
    <xdr:to>
      <xdr:col>55</xdr:col>
      <xdr:colOff>0</xdr:colOff>
      <xdr:row>37</xdr:row>
      <xdr:rowOff>23354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99926"/>
          <a:ext cx="8382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23354</xdr:rowOff>
    </xdr:from>
    <xdr:to>
      <xdr:col>50</xdr:col>
      <xdr:colOff>114300</xdr:colOff>
      <xdr:row>37</xdr:row>
      <xdr:rowOff>76900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67004"/>
          <a:ext cx="889000" cy="5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166348</xdr:rowOff>
    </xdr:from>
    <xdr:to>
      <xdr:col>45</xdr:col>
      <xdr:colOff>177800</xdr:colOff>
      <xdr:row>37</xdr:row>
      <xdr:rowOff>76900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309848"/>
          <a:ext cx="889000" cy="111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166348</xdr:rowOff>
    </xdr:from>
    <xdr:to>
      <xdr:col>41</xdr:col>
      <xdr:colOff>50800</xdr:colOff>
      <xdr:row>38</xdr:row>
      <xdr:rowOff>233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309848"/>
          <a:ext cx="889000" cy="120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94153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76926</xdr:rowOff>
    </xdr:from>
    <xdr:to>
      <xdr:col>55</xdr:col>
      <xdr:colOff>50800</xdr:colOff>
      <xdr:row>37</xdr:row>
      <xdr:rowOff>7076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4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55353</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2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144004</xdr:rowOff>
    </xdr:from>
    <xdr:to>
      <xdr:col>50</xdr:col>
      <xdr:colOff>165100</xdr:colOff>
      <xdr:row>37</xdr:row>
      <xdr:rowOff>74154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65281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0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26100</xdr:rowOff>
    </xdr:from>
    <xdr:to>
      <xdr:col>46</xdr:col>
      <xdr:colOff>38100</xdr:colOff>
      <xdr:row>37</xdr:row>
      <xdr:rowOff>127700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6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118827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6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115548</xdr:rowOff>
    </xdr:from>
    <xdr:to>
      <xdr:col>41</xdr:col>
      <xdr:colOff>101600</xdr:colOff>
      <xdr:row>31</xdr:row>
      <xdr:rowOff>45698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2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36825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35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120882</xdr:rowOff>
    </xdr:from>
    <xdr:to>
      <xdr:col>36</xdr:col>
      <xdr:colOff>165100</xdr:colOff>
      <xdr:row>38</xdr:row>
      <xdr:rowOff>51033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64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42160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5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148498</xdr:rowOff>
    </xdr:from>
    <xdr:to>
      <xdr:col>55</xdr:col>
      <xdr:colOff>0</xdr:colOff>
      <xdr:row>58</xdr:row>
      <xdr:rowOff>50409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21148"/>
          <a:ext cx="838200" cy="7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115422</xdr:rowOff>
    </xdr:from>
    <xdr:to>
      <xdr:col>50</xdr:col>
      <xdr:colOff>114300</xdr:colOff>
      <xdr:row>57</xdr:row>
      <xdr:rowOff>148498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88072"/>
          <a:ext cx="889000" cy="3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115422</xdr:rowOff>
    </xdr:from>
    <xdr:to>
      <xdr:col>45</xdr:col>
      <xdr:colOff>177800</xdr:colOff>
      <xdr:row>57</xdr:row>
      <xdr:rowOff>159882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88072"/>
          <a:ext cx="889000" cy="4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48038</xdr:rowOff>
    </xdr:from>
    <xdr:to>
      <xdr:col>41</xdr:col>
      <xdr:colOff>50800</xdr:colOff>
      <xdr:row>57</xdr:row>
      <xdr:rowOff>159882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20688"/>
          <a:ext cx="889000" cy="11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171059</xdr:rowOff>
    </xdr:from>
    <xdr:to>
      <xdr:col>55</xdr:col>
      <xdr:colOff>50800</xdr:colOff>
      <xdr:row>58</xdr:row>
      <xdr:rowOff>101209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4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85986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5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97698</xdr:rowOff>
    </xdr:from>
    <xdr:to>
      <xdr:col>50</xdr:col>
      <xdr:colOff>165100</xdr:colOff>
      <xdr:row>58</xdr:row>
      <xdr:rowOff>27848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18975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6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64622</xdr:rowOff>
    </xdr:from>
    <xdr:to>
      <xdr:col>46</xdr:col>
      <xdr:colOff>38100</xdr:colOff>
      <xdr:row>57</xdr:row>
      <xdr:rowOff>166222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157349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2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109082</xdr:rowOff>
    </xdr:from>
    <xdr:to>
      <xdr:col>41</xdr:col>
      <xdr:colOff>101600</xdr:colOff>
      <xdr:row>58</xdr:row>
      <xdr:rowOff>39232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30359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168688</xdr:rowOff>
    </xdr:from>
    <xdr:to>
      <xdr:col>36</xdr:col>
      <xdr:colOff>165100</xdr:colOff>
      <xdr:row>57</xdr:row>
      <xdr:rowOff>98838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89965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6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145262</xdr:rowOff>
    </xdr:from>
    <xdr:to>
      <xdr:col>55</xdr:col>
      <xdr:colOff>0</xdr:colOff>
      <xdr:row>78</xdr:row>
      <xdr:rowOff>159446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18362"/>
          <a:ext cx="838200" cy="1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145262</xdr:rowOff>
    </xdr:from>
    <xdr:to>
      <xdr:col>50</xdr:col>
      <xdr:colOff>114300</xdr:colOff>
      <xdr:row>79</xdr:row>
      <xdr:rowOff>35829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18362"/>
          <a:ext cx="889000" cy="6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138078</xdr:rowOff>
    </xdr:from>
    <xdr:to>
      <xdr:col>45</xdr:col>
      <xdr:colOff>177800</xdr:colOff>
      <xdr:row>79</xdr:row>
      <xdr:rowOff>35829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11178"/>
          <a:ext cx="889000" cy="6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33891</xdr:rowOff>
    </xdr:from>
    <xdr:to>
      <xdr:col>41</xdr:col>
      <xdr:colOff>50800</xdr:colOff>
      <xdr:row>78</xdr:row>
      <xdr:rowOff>138078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06991"/>
          <a:ext cx="889000" cy="10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108646</xdr:rowOff>
    </xdr:from>
    <xdr:to>
      <xdr:col>55</xdr:col>
      <xdr:colOff>50800</xdr:colOff>
      <xdr:row>79</xdr:row>
      <xdr:rowOff>38796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8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23573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9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94462</xdr:rowOff>
    </xdr:from>
    <xdr:to>
      <xdr:col>50</xdr:col>
      <xdr:colOff>165100</xdr:colOff>
      <xdr:row>79</xdr:row>
      <xdr:rowOff>24612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15739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6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156479</xdr:rowOff>
    </xdr:from>
    <xdr:to>
      <xdr:col>46</xdr:col>
      <xdr:colOff>38100</xdr:colOff>
      <xdr:row>79</xdr:row>
      <xdr:rowOff>86629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77756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87278</xdr:rowOff>
    </xdr:from>
    <xdr:to>
      <xdr:col>41</xdr:col>
      <xdr:colOff>101600</xdr:colOff>
      <xdr:row>79</xdr:row>
      <xdr:rowOff>17428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6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8555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154541</xdr:rowOff>
    </xdr:from>
    <xdr:to>
      <xdr:col>36</xdr:col>
      <xdr:colOff>165100</xdr:colOff>
      <xdr:row>78</xdr:row>
      <xdr:rowOff>84691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101218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33604</xdr:rowOff>
    </xdr:from>
    <xdr:to>
      <xdr:col>55</xdr:col>
      <xdr:colOff>0</xdr:colOff>
      <xdr:row>98</xdr:row>
      <xdr:rowOff>31674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64254"/>
          <a:ext cx="838200" cy="16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120447</xdr:rowOff>
    </xdr:from>
    <xdr:to>
      <xdr:col>50</xdr:col>
      <xdr:colOff>114300</xdr:colOff>
      <xdr:row>97</xdr:row>
      <xdr:rowOff>33604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579647"/>
          <a:ext cx="889000" cy="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120447</xdr:rowOff>
    </xdr:from>
    <xdr:to>
      <xdr:col>45</xdr:col>
      <xdr:colOff>177800</xdr:colOff>
      <xdr:row>97</xdr:row>
      <xdr:rowOff>30429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579647"/>
          <a:ext cx="889000" cy="8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30429</xdr:rowOff>
    </xdr:from>
    <xdr:to>
      <xdr:col>41</xdr:col>
      <xdr:colOff>50800</xdr:colOff>
      <xdr:row>97</xdr:row>
      <xdr:rowOff>68618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61079"/>
          <a:ext cx="889000" cy="3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152324</xdr:rowOff>
    </xdr:from>
    <xdr:to>
      <xdr:col>55</xdr:col>
      <xdr:colOff>50800</xdr:colOff>
      <xdr:row>98</xdr:row>
      <xdr:rowOff>82474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67251</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154254</xdr:rowOff>
    </xdr:from>
    <xdr:to>
      <xdr:col>50</xdr:col>
      <xdr:colOff>165100</xdr:colOff>
      <xdr:row>97</xdr:row>
      <xdr:rowOff>84404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75531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0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69647</xdr:rowOff>
    </xdr:from>
    <xdr:to>
      <xdr:col>46</xdr:col>
      <xdr:colOff>38100</xdr:colOff>
      <xdr:row>96</xdr:row>
      <xdr:rowOff>171247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162374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62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151079</xdr:rowOff>
    </xdr:from>
    <xdr:to>
      <xdr:col>41</xdr:col>
      <xdr:colOff>101600</xdr:colOff>
      <xdr:row>97</xdr:row>
      <xdr:rowOff>81229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72356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17818</xdr:rowOff>
    </xdr:from>
    <xdr:to>
      <xdr:col>36</xdr:col>
      <xdr:colOff>165100</xdr:colOff>
      <xdr:row>97</xdr:row>
      <xdr:rowOff>119418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110545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4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108229</xdr:rowOff>
    </xdr:from>
    <xdr:to>
      <xdr:col>85</xdr:col>
      <xdr:colOff>127000</xdr:colOff>
      <xdr:row>39</xdr:row>
      <xdr:rowOff>13741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451879"/>
          <a:ext cx="838200" cy="2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13741</xdr:rowOff>
    </xdr:from>
    <xdr:to>
      <xdr:col>81</xdr:col>
      <xdr:colOff>50800</xdr:colOff>
      <xdr:row>39</xdr:row>
      <xdr:rowOff>22276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00291"/>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129946</xdr:rowOff>
    </xdr:from>
    <xdr:to>
      <xdr:col>76</xdr:col>
      <xdr:colOff>114300</xdr:colOff>
      <xdr:row>39</xdr:row>
      <xdr:rowOff>22276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45046"/>
          <a:ext cx="8890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129946</xdr:rowOff>
    </xdr:from>
    <xdr:to>
      <xdr:col>71</xdr:col>
      <xdr:colOff>177800</xdr:colOff>
      <xdr:row>38</xdr:row>
      <xdr:rowOff>148234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4504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57429</xdr:rowOff>
    </xdr:from>
    <xdr:to>
      <xdr:col>85</xdr:col>
      <xdr:colOff>177800</xdr:colOff>
      <xdr:row>37</xdr:row>
      <xdr:rowOff>159029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4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80306</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25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134391</xdr:rowOff>
    </xdr:from>
    <xdr:to>
      <xdr:col>81</xdr:col>
      <xdr:colOff>101600</xdr:colOff>
      <xdr:row>39</xdr:row>
      <xdr:rowOff>64541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55668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42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142926</xdr:rowOff>
    </xdr:from>
    <xdr:to>
      <xdr:col>76</xdr:col>
      <xdr:colOff>165100</xdr:colOff>
      <xdr:row>39</xdr:row>
      <xdr:rowOff>73076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64203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5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79146</xdr:rowOff>
    </xdr:from>
    <xdr:to>
      <xdr:col>72</xdr:col>
      <xdr:colOff>38100</xdr:colOff>
      <xdr:row>39</xdr:row>
      <xdr:rowOff>9296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423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6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97434</xdr:rowOff>
    </xdr:from>
    <xdr:to>
      <xdr:col>67</xdr:col>
      <xdr:colOff>101600</xdr:colOff>
      <xdr:row>39</xdr:row>
      <xdr:rowOff>27584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18711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0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111417</xdr:rowOff>
    </xdr:from>
    <xdr:to>
      <xdr:col>85</xdr:col>
      <xdr:colOff>127000</xdr:colOff>
      <xdr:row>75</xdr:row>
      <xdr:rowOff>165443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970167"/>
          <a:ext cx="8382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111417</xdr:rowOff>
    </xdr:from>
    <xdr:to>
      <xdr:col>81</xdr:col>
      <xdr:colOff>50800</xdr:colOff>
      <xdr:row>75</xdr:row>
      <xdr:rowOff>121856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70167"/>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77089</xdr:rowOff>
    </xdr:from>
    <xdr:to>
      <xdr:col>76</xdr:col>
      <xdr:colOff>114300</xdr:colOff>
      <xdr:row>75</xdr:row>
      <xdr:rowOff>121856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935839"/>
          <a:ext cx="8890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77089</xdr:rowOff>
    </xdr:from>
    <xdr:to>
      <xdr:col>71</xdr:col>
      <xdr:colOff>177800</xdr:colOff>
      <xdr:row>75</xdr:row>
      <xdr:rowOff>137871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35839"/>
          <a:ext cx="889000" cy="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114643</xdr:rowOff>
    </xdr:from>
    <xdr:to>
      <xdr:col>85</xdr:col>
      <xdr:colOff>177800</xdr:colOff>
      <xdr:row>76</xdr:row>
      <xdr:rowOff>44793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93070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60617</xdr:rowOff>
    </xdr:from>
    <xdr:to>
      <xdr:col>81</xdr:col>
      <xdr:colOff>101600</xdr:colOff>
      <xdr:row>75</xdr:row>
      <xdr:rowOff>162216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193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153343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71056</xdr:rowOff>
    </xdr:from>
    <xdr:to>
      <xdr:col>76</xdr:col>
      <xdr:colOff>165100</xdr:colOff>
      <xdr:row>76</xdr:row>
      <xdr:rowOff>1206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2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163783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26289</xdr:rowOff>
    </xdr:from>
    <xdr:to>
      <xdr:col>72</xdr:col>
      <xdr:colOff>38100</xdr:colOff>
      <xdr:row>75</xdr:row>
      <xdr:rowOff>127889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119015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7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87071</xdr:rowOff>
    </xdr:from>
    <xdr:to>
      <xdr:col>67</xdr:col>
      <xdr:colOff>101600</xdr:colOff>
      <xdr:row>76</xdr:row>
      <xdr:rowOff>17221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8348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0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8469</xdr:rowOff>
    </xdr:from>
    <xdr:to>
      <xdr:col>85</xdr:col>
      <xdr:colOff>127000</xdr:colOff>
      <xdr:row>98</xdr:row>
      <xdr:rowOff>36190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10569"/>
          <a:ext cx="838200" cy="2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36190</xdr:rowOff>
    </xdr:from>
    <xdr:to>
      <xdr:col>81</xdr:col>
      <xdr:colOff>50800</xdr:colOff>
      <xdr:row>98</xdr:row>
      <xdr:rowOff>61303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38290"/>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61303</xdr:rowOff>
    </xdr:from>
    <xdr:to>
      <xdr:col>76</xdr:col>
      <xdr:colOff>114300</xdr:colOff>
      <xdr:row>98</xdr:row>
      <xdr:rowOff>86268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63403"/>
          <a:ext cx="889000" cy="2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86268</xdr:rowOff>
    </xdr:from>
    <xdr:to>
      <xdr:col>71</xdr:col>
      <xdr:colOff>177800</xdr:colOff>
      <xdr:row>98</xdr:row>
      <xdr:rowOff>89266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88368"/>
          <a:ext cx="889000"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129119</xdr:rowOff>
    </xdr:from>
    <xdr:to>
      <xdr:col>85</xdr:col>
      <xdr:colOff>177800</xdr:colOff>
      <xdr:row>98</xdr:row>
      <xdr:rowOff>59269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151996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1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156840</xdr:rowOff>
    </xdr:from>
    <xdr:to>
      <xdr:col>81</xdr:col>
      <xdr:colOff>101600</xdr:colOff>
      <xdr:row>98</xdr:row>
      <xdr:rowOff>86990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78117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8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10503</xdr:rowOff>
    </xdr:from>
    <xdr:to>
      <xdr:col>76</xdr:col>
      <xdr:colOff>165100</xdr:colOff>
      <xdr:row>98</xdr:row>
      <xdr:rowOff>112103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1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103230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35468</xdr:rowOff>
    </xdr:from>
    <xdr:to>
      <xdr:col>72</xdr:col>
      <xdr:colOff>38100</xdr:colOff>
      <xdr:row>98</xdr:row>
      <xdr:rowOff>137068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128195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3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38466</xdr:rowOff>
    </xdr:from>
    <xdr:to>
      <xdr:col>67</xdr:col>
      <xdr:colOff>101600</xdr:colOff>
      <xdr:row>98</xdr:row>
      <xdr:rowOff>140066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4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131193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3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91335</xdr:rowOff>
    </xdr:from>
    <xdr:to>
      <xdr:col>116</xdr:col>
      <xdr:colOff>63500</xdr:colOff>
      <xdr:row>39</xdr:row>
      <xdr:rowOff>91432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777885"/>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89636</xdr:rowOff>
    </xdr:from>
    <xdr:to>
      <xdr:col>111</xdr:col>
      <xdr:colOff>177800</xdr:colOff>
      <xdr:row>39</xdr:row>
      <xdr:rowOff>91432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76186"/>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85979</xdr:rowOff>
    </xdr:from>
    <xdr:to>
      <xdr:col>107</xdr:col>
      <xdr:colOff>50800</xdr:colOff>
      <xdr:row>39</xdr:row>
      <xdr:rowOff>89636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7252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84216</xdr:rowOff>
    </xdr:from>
    <xdr:to>
      <xdr:col>102</xdr:col>
      <xdr:colOff>114300</xdr:colOff>
      <xdr:row>39</xdr:row>
      <xdr:rowOff>85979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70766"/>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40535</xdr:rowOff>
    </xdr:from>
    <xdr:to>
      <xdr:col>116</xdr:col>
      <xdr:colOff>114300</xdr:colOff>
      <xdr:row>39</xdr:row>
      <xdr:rowOff>142135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2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126912</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40632</xdr:rowOff>
    </xdr:from>
    <xdr:to>
      <xdr:col>112</xdr:col>
      <xdr:colOff>38100</xdr:colOff>
      <xdr:row>39</xdr:row>
      <xdr:rowOff>142232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133359</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819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38836</xdr:rowOff>
    </xdr:from>
    <xdr:to>
      <xdr:col>107</xdr:col>
      <xdr:colOff>101600</xdr:colOff>
      <xdr:row>39</xdr:row>
      <xdr:rowOff>140436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131563</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818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35179</xdr:rowOff>
    </xdr:from>
    <xdr:to>
      <xdr:col>102</xdr:col>
      <xdr:colOff>165100</xdr:colOff>
      <xdr:row>39</xdr:row>
      <xdr:rowOff>136779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127906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814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33416</xdr:rowOff>
    </xdr:from>
    <xdr:to>
      <xdr:col>98</xdr:col>
      <xdr:colOff>38100</xdr:colOff>
      <xdr:row>39</xdr:row>
      <xdr:rowOff>135016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126143</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812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171171</xdr:rowOff>
    </xdr:from>
    <xdr:to>
      <xdr:col>116</xdr:col>
      <xdr:colOff>63500</xdr:colOff>
      <xdr:row>59</xdr:row>
      <xdr:rowOff>368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15271"/>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368</xdr:rowOff>
    </xdr:from>
    <xdr:to>
      <xdr:col>111</xdr:col>
      <xdr:colOff>177800</xdr:colOff>
      <xdr:row>59</xdr:row>
      <xdr:rowOff>901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115918"/>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901</xdr:rowOff>
    </xdr:from>
    <xdr:to>
      <xdr:col>107</xdr:col>
      <xdr:colOff>50800</xdr:colOff>
      <xdr:row>59</xdr:row>
      <xdr:rowOff>1663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1645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23457</xdr:rowOff>
    </xdr:from>
    <xdr:to>
      <xdr:col>102</xdr:col>
      <xdr:colOff>114300</xdr:colOff>
      <xdr:row>59</xdr:row>
      <xdr:rowOff>1663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967557"/>
          <a:ext cx="889000" cy="1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120371</xdr:rowOff>
    </xdr:from>
    <xdr:to>
      <xdr:col>116</xdr:col>
      <xdr:colOff>114300</xdr:colOff>
      <xdr:row>59</xdr:row>
      <xdr:rowOff>50521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35298</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7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121018</xdr:rowOff>
    </xdr:from>
    <xdr:to>
      <xdr:col>112</xdr:col>
      <xdr:colOff>38100</xdr:colOff>
      <xdr:row>59</xdr:row>
      <xdr:rowOff>51168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42295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121551</xdr:rowOff>
    </xdr:from>
    <xdr:to>
      <xdr:col>107</xdr:col>
      <xdr:colOff>101600</xdr:colOff>
      <xdr:row>59</xdr:row>
      <xdr:rowOff>51701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42828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122313</xdr:rowOff>
    </xdr:from>
    <xdr:to>
      <xdr:col>102</xdr:col>
      <xdr:colOff>165100</xdr:colOff>
      <xdr:row>59</xdr:row>
      <xdr:rowOff>52463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43590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5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144107</xdr:rowOff>
    </xdr:from>
    <xdr:to>
      <xdr:col>98</xdr:col>
      <xdr:colOff>38100</xdr:colOff>
      <xdr:row>58</xdr:row>
      <xdr:rowOff>74257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1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90784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69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102267</xdr:rowOff>
    </xdr:from>
    <xdr:to>
      <xdr:col>116</xdr:col>
      <xdr:colOff>63500</xdr:colOff>
      <xdr:row>75</xdr:row>
      <xdr:rowOff>110554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961017"/>
          <a:ext cx="8382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110554</xdr:rowOff>
    </xdr:from>
    <xdr:to>
      <xdr:col>111</xdr:col>
      <xdr:colOff>177800</xdr:colOff>
      <xdr:row>75</xdr:row>
      <xdr:rowOff>126136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969304"/>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126136</xdr:rowOff>
    </xdr:from>
    <xdr:to>
      <xdr:col>107</xdr:col>
      <xdr:colOff>50800</xdr:colOff>
      <xdr:row>75</xdr:row>
      <xdr:rowOff>150710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984886"/>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150710</xdr:rowOff>
    </xdr:from>
    <xdr:to>
      <xdr:col>102</xdr:col>
      <xdr:colOff>114300</xdr:colOff>
      <xdr:row>75</xdr:row>
      <xdr:rowOff>169780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09460"/>
          <a:ext cx="8890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51467</xdr:rowOff>
    </xdr:from>
    <xdr:to>
      <xdr:col>116</xdr:col>
      <xdr:colOff>114300</xdr:colOff>
      <xdr:row>75</xdr:row>
      <xdr:rowOff>153067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74344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7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59754</xdr:rowOff>
    </xdr:from>
    <xdr:to>
      <xdr:col>112</xdr:col>
      <xdr:colOff>38100</xdr:colOff>
      <xdr:row>75</xdr:row>
      <xdr:rowOff>161354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9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6431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69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75336</xdr:rowOff>
    </xdr:from>
    <xdr:to>
      <xdr:col>107</xdr:col>
      <xdr:colOff>101600</xdr:colOff>
      <xdr:row>76</xdr:row>
      <xdr:rowOff>5486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9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22013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7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99911</xdr:rowOff>
    </xdr:from>
    <xdr:to>
      <xdr:col>102</xdr:col>
      <xdr:colOff>165100</xdr:colOff>
      <xdr:row>76</xdr:row>
      <xdr:rowOff>30060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58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46588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7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118980</xdr:rowOff>
    </xdr:from>
    <xdr:to>
      <xdr:col>98</xdr:col>
      <xdr:colOff>38100</xdr:colOff>
      <xdr:row>76</xdr:row>
      <xdr:rowOff>49130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65657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7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人件費の住民一人当たりのコストは、前年度から</a:t>
          </a:r>
          <a:r>
            <a:rPr kumimoji="1" lang="ja-JP" altLang="en-US" sz="1100">
              <a:solidFill>
                <a:schemeClr val="dk1"/>
              </a:solidFill>
              <a:effectLst/>
              <a:latin typeface="+mn-lt"/>
              <a:ea typeface="+mn-ea"/>
              <a:cs typeface="+mn-cs"/>
            </a:rPr>
            <a:t>１，１７９</a:t>
          </a:r>
          <a:r>
            <a:rPr kumimoji="1" lang="ja-JP" altLang="ja-JP" sz="1100">
              <a:solidFill>
                <a:schemeClr val="dk1"/>
              </a:solidFill>
              <a:effectLst/>
              <a:latin typeface="+mn-lt"/>
              <a:ea typeface="+mn-ea"/>
              <a:cs typeface="+mn-cs"/>
            </a:rPr>
            <a:t>円増加している。これは、</a:t>
          </a:r>
          <a:r>
            <a:rPr kumimoji="1" lang="ja-JP" altLang="en-US" sz="1100">
              <a:solidFill>
                <a:schemeClr val="dk1"/>
              </a:solidFill>
              <a:effectLst/>
              <a:latin typeface="+mn-lt"/>
              <a:ea typeface="+mn-ea"/>
              <a:cs typeface="+mn-cs"/>
            </a:rPr>
            <a:t>職員基本給、期末勤勉手当</a:t>
          </a:r>
          <a:r>
            <a:rPr kumimoji="1" lang="ja-JP" altLang="ja-JP" sz="1100">
              <a:solidFill>
                <a:schemeClr val="dk1"/>
              </a:solidFill>
              <a:effectLst/>
              <a:latin typeface="+mn-lt"/>
              <a:ea typeface="+mn-ea"/>
              <a:cs typeface="+mn-cs"/>
            </a:rPr>
            <a:t>の増加が主な要因である。</a:t>
          </a:r>
          <a:endParaRPr lang="ja-JP" altLang="ja-JP" sz="1400">
            <a:effectLst/>
          </a:endParaRPr>
        </a:p>
        <a:p>
          <a:r>
            <a:rPr kumimoji="1" lang="ja-JP" altLang="ja-JP" sz="1100">
              <a:solidFill>
                <a:schemeClr val="dk1"/>
              </a:solidFill>
              <a:effectLst/>
              <a:latin typeface="+mn-lt"/>
              <a:ea typeface="+mn-ea"/>
              <a:cs typeface="+mn-cs"/>
            </a:rPr>
            <a:t>扶助費の住民一人当たりのコストは、</a:t>
          </a:r>
          <a:r>
            <a:rPr kumimoji="1" lang="ja-JP" altLang="en-US" sz="1100">
              <a:solidFill>
                <a:schemeClr val="dk1"/>
              </a:solidFill>
              <a:effectLst/>
              <a:latin typeface="+mn-lt"/>
              <a:ea typeface="+mn-ea"/>
              <a:cs typeface="+mn-cs"/>
            </a:rPr>
            <a:t>１５０，２３０</a:t>
          </a:r>
          <a:r>
            <a:rPr kumimoji="1" lang="ja-JP" altLang="ja-JP" sz="1100">
              <a:solidFill>
                <a:schemeClr val="dk1"/>
              </a:solidFill>
              <a:effectLst/>
              <a:latin typeface="+mn-lt"/>
              <a:ea typeface="+mn-ea"/>
              <a:cs typeface="+mn-cs"/>
            </a:rPr>
            <a:t>円と類似団体と比較して高い数値となっている。これは、障害者福祉費の増加傾向が止まらないこと。また、独自施策である副食費の助成等の児童福祉や食の自立支援事業など生涯現役社会づくりに取り組んでいるためである。</a:t>
          </a:r>
          <a:endParaRPr lang="ja-JP" altLang="ja-JP" sz="1400">
            <a:effectLst/>
          </a:endParaRPr>
        </a:p>
        <a:p>
          <a:r>
            <a:rPr kumimoji="1" lang="ja-JP" altLang="ja-JP" sz="1100">
              <a:solidFill>
                <a:schemeClr val="dk1"/>
              </a:solidFill>
              <a:effectLst/>
              <a:latin typeface="+mn-lt"/>
              <a:ea typeface="+mn-ea"/>
              <a:cs typeface="+mn-cs"/>
            </a:rPr>
            <a:t>補助費等の住民一人当たりのコストは、前年度から</a:t>
          </a:r>
          <a:r>
            <a:rPr kumimoji="1" lang="ja-JP" altLang="en-US" sz="1100">
              <a:solidFill>
                <a:schemeClr val="dk1"/>
              </a:solidFill>
              <a:effectLst/>
              <a:latin typeface="+mn-lt"/>
              <a:ea typeface="+mn-ea"/>
              <a:cs typeface="+mn-cs"/>
            </a:rPr>
            <a:t>６，１６２</a:t>
          </a:r>
          <a:r>
            <a:rPr kumimoji="1" lang="ja-JP" altLang="ja-JP" sz="1100">
              <a:solidFill>
                <a:schemeClr val="dk1"/>
              </a:solidFill>
              <a:effectLst/>
              <a:latin typeface="+mn-lt"/>
              <a:ea typeface="+mn-ea"/>
              <a:cs typeface="+mn-cs"/>
            </a:rPr>
            <a:t>円増加している。これは、物価高騰対策関連各種補助による一時的な増加が主な原因である。</a:t>
          </a:r>
          <a:endParaRPr lang="ja-JP" altLang="ja-JP" sz="1400">
            <a:effectLst/>
          </a:endParaRPr>
        </a:p>
        <a:p>
          <a:r>
            <a:rPr kumimoji="1" lang="ja-JP" altLang="ja-JP" sz="1100">
              <a:solidFill>
                <a:schemeClr val="dk1"/>
              </a:solidFill>
              <a:effectLst/>
              <a:latin typeface="+mn-lt"/>
              <a:ea typeface="+mn-ea"/>
              <a:cs typeface="+mn-cs"/>
            </a:rPr>
            <a:t>積立金の住民一人当たりのコストは、前年度から</a:t>
          </a:r>
          <a:r>
            <a:rPr kumimoji="1" lang="ja-JP" altLang="en-US" sz="1100">
              <a:solidFill>
                <a:schemeClr val="dk1"/>
              </a:solidFill>
              <a:effectLst/>
              <a:latin typeface="+mn-lt"/>
              <a:ea typeface="+mn-ea"/>
              <a:cs typeface="+mn-cs"/>
            </a:rPr>
            <a:t>６，０６３</a:t>
          </a:r>
          <a:r>
            <a:rPr kumimoji="1" lang="ja-JP" altLang="ja-JP" sz="1100">
              <a:solidFill>
                <a:schemeClr val="dk1"/>
              </a:solidFill>
              <a:effectLst/>
              <a:latin typeface="+mn-lt"/>
              <a:ea typeface="+mn-ea"/>
              <a:cs typeface="+mn-cs"/>
            </a:rPr>
            <a:t>円増加している。これは、学校再編成に備えるための公共施設等整備基金への積立、将来の大量退職に備えるための退職手当基金への積立を行ったことによるものである。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23,853
23,379
111.01
13,839,504
13,297,641
528,746
7,200,310
7,581,324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132461</xdr:rowOff>
    </xdr:from>
    <xdr:to>
      <xdr:col>24</xdr:col>
      <xdr:colOff>63500</xdr:colOff>
      <xdr:row>34</xdr:row>
      <xdr:rowOff>36068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90311"/>
          <a:ext cx="8382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132461</xdr:rowOff>
    </xdr:from>
    <xdr:to>
      <xdr:col>19</xdr:col>
      <xdr:colOff>177800</xdr:colOff>
      <xdr:row>34</xdr:row>
      <xdr:rowOff>24638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90311"/>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84455</xdr:rowOff>
    </xdr:from>
    <xdr:to>
      <xdr:col>15</xdr:col>
      <xdr:colOff>50800</xdr:colOff>
      <xdr:row>34</xdr:row>
      <xdr:rowOff>24638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42305"/>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84455</xdr:rowOff>
    </xdr:from>
    <xdr:to>
      <xdr:col>10</xdr:col>
      <xdr:colOff>114300</xdr:colOff>
      <xdr:row>33</xdr:row>
      <xdr:rowOff>133604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4230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156718</xdr:rowOff>
    </xdr:from>
    <xdr:to>
      <xdr:col>24</xdr:col>
      <xdr:colOff>114300</xdr:colOff>
      <xdr:row>34</xdr:row>
      <xdr:rowOff>86868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81661</xdr:rowOff>
    </xdr:from>
    <xdr:to>
      <xdr:col>20</xdr:col>
      <xdr:colOff>38100</xdr:colOff>
      <xdr:row>34</xdr:row>
      <xdr:rowOff>11811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3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28338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1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145288</xdr:rowOff>
    </xdr:from>
    <xdr:to>
      <xdr:col>15</xdr:col>
      <xdr:colOff>101600</xdr:colOff>
      <xdr:row>34</xdr:row>
      <xdr:rowOff>75438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91965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7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33655</xdr:rowOff>
    </xdr:from>
    <xdr:to>
      <xdr:col>10</xdr:col>
      <xdr:colOff>165100</xdr:colOff>
      <xdr:row>33</xdr:row>
      <xdr:rowOff>135255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151782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6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82804</xdr:rowOff>
    </xdr:from>
    <xdr:to>
      <xdr:col>6</xdr:col>
      <xdr:colOff>38100</xdr:colOff>
      <xdr:row>34</xdr:row>
      <xdr:rowOff>12954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29481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1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57004</xdr:rowOff>
    </xdr:from>
    <xdr:to>
      <xdr:col>24</xdr:col>
      <xdr:colOff>63500</xdr:colOff>
      <xdr:row>57</xdr:row>
      <xdr:rowOff>103223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29654"/>
          <a:ext cx="838200" cy="4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57727</xdr:rowOff>
    </xdr:from>
    <xdr:to>
      <xdr:col>19</xdr:col>
      <xdr:colOff>177800</xdr:colOff>
      <xdr:row>57</xdr:row>
      <xdr:rowOff>103223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30377"/>
          <a:ext cx="889000" cy="4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99878</xdr:rowOff>
    </xdr:from>
    <xdr:to>
      <xdr:col>15</xdr:col>
      <xdr:colOff>50800</xdr:colOff>
      <xdr:row>57</xdr:row>
      <xdr:rowOff>57727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29628"/>
          <a:ext cx="889000" cy="30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99878</xdr:rowOff>
    </xdr:from>
    <xdr:to>
      <xdr:col>10</xdr:col>
      <xdr:colOff>114300</xdr:colOff>
      <xdr:row>57</xdr:row>
      <xdr:rowOff>120250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29628"/>
          <a:ext cx="889000" cy="36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6204</xdr:rowOff>
    </xdr:from>
    <xdr:to>
      <xdr:col>24</xdr:col>
      <xdr:colOff>114300</xdr:colOff>
      <xdr:row>57</xdr:row>
      <xdr:rowOff>107804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156081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52423</xdr:rowOff>
    </xdr:from>
    <xdr:to>
      <xdr:col>20</xdr:col>
      <xdr:colOff>38100</xdr:colOff>
      <xdr:row>57</xdr:row>
      <xdr:rowOff>154023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145150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6927</xdr:rowOff>
    </xdr:from>
    <xdr:to>
      <xdr:col>15</xdr:col>
      <xdr:colOff>101600</xdr:colOff>
      <xdr:row>57</xdr:row>
      <xdr:rowOff>108527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99654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49078</xdr:rowOff>
    </xdr:from>
    <xdr:to>
      <xdr:col>10</xdr:col>
      <xdr:colOff>165100</xdr:colOff>
      <xdr:row>55</xdr:row>
      <xdr:rowOff>150678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141805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69450</xdr:rowOff>
    </xdr:from>
    <xdr:to>
      <xdr:col>6</xdr:col>
      <xdr:colOff>38100</xdr:colOff>
      <xdr:row>57</xdr:row>
      <xdr:rowOff>171050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162177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3477</xdr:rowOff>
    </xdr:from>
    <xdr:to>
      <xdr:col>24</xdr:col>
      <xdr:colOff>63500</xdr:colOff>
      <xdr:row>73</xdr:row>
      <xdr:rowOff>46660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347877"/>
          <a:ext cx="838200" cy="21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121086</xdr:rowOff>
    </xdr:from>
    <xdr:to>
      <xdr:col>19</xdr:col>
      <xdr:colOff>177800</xdr:colOff>
      <xdr:row>73</xdr:row>
      <xdr:rowOff>46660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465486"/>
          <a:ext cx="889000" cy="9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121086</xdr:rowOff>
    </xdr:from>
    <xdr:to>
      <xdr:col>15</xdr:col>
      <xdr:colOff>50800</xdr:colOff>
      <xdr:row>74</xdr:row>
      <xdr:rowOff>109340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465486"/>
          <a:ext cx="889000" cy="3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109340</xdr:rowOff>
    </xdr:from>
    <xdr:to>
      <xdr:col>10</xdr:col>
      <xdr:colOff>114300</xdr:colOff>
      <xdr:row>75</xdr:row>
      <xdr:rowOff>78958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96640"/>
          <a:ext cx="889000" cy="14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124127</xdr:rowOff>
    </xdr:from>
    <xdr:to>
      <xdr:col>24</xdr:col>
      <xdr:colOff>114300</xdr:colOff>
      <xdr:row>72</xdr:row>
      <xdr:rowOff>54277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2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147004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4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167310</xdr:rowOff>
    </xdr:from>
    <xdr:to>
      <xdr:col>20</xdr:col>
      <xdr:colOff>38100</xdr:colOff>
      <xdr:row>73</xdr:row>
      <xdr:rowOff>97460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113987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8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70286</xdr:rowOff>
    </xdr:from>
    <xdr:to>
      <xdr:col>15</xdr:col>
      <xdr:colOff>101600</xdr:colOff>
      <xdr:row>73</xdr:row>
      <xdr:rowOff>436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16963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18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58540</xdr:rowOff>
    </xdr:from>
    <xdr:to>
      <xdr:col>10</xdr:col>
      <xdr:colOff>165100</xdr:colOff>
      <xdr:row>74</xdr:row>
      <xdr:rowOff>160140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5217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2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28158</xdr:rowOff>
    </xdr:from>
    <xdr:to>
      <xdr:col>6</xdr:col>
      <xdr:colOff>38100</xdr:colOff>
      <xdr:row>75</xdr:row>
      <xdr:rowOff>129758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146285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6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3511</xdr:rowOff>
    </xdr:from>
    <xdr:to>
      <xdr:col>24</xdr:col>
      <xdr:colOff>63500</xdr:colOff>
      <xdr:row>97</xdr:row>
      <xdr:rowOff>26257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34161"/>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3511</xdr:rowOff>
    </xdr:from>
    <xdr:to>
      <xdr:col>19</xdr:col>
      <xdr:colOff>177800</xdr:colOff>
      <xdr:row>97</xdr:row>
      <xdr:rowOff>8865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34161"/>
          <a:ext cx="889000" cy="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8865</xdr:rowOff>
    </xdr:from>
    <xdr:to>
      <xdr:col>15</xdr:col>
      <xdr:colOff>50800</xdr:colOff>
      <xdr:row>97</xdr:row>
      <xdr:rowOff>125088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39515"/>
          <a:ext cx="889000" cy="11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148844</xdr:rowOff>
    </xdr:from>
    <xdr:to>
      <xdr:col>10</xdr:col>
      <xdr:colOff>114300</xdr:colOff>
      <xdr:row>97</xdr:row>
      <xdr:rowOff>125088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08044"/>
          <a:ext cx="889000" cy="14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146907</xdr:rowOff>
    </xdr:from>
    <xdr:to>
      <xdr:col>24</xdr:col>
      <xdr:colOff>114300</xdr:colOff>
      <xdr:row>97</xdr:row>
      <xdr:rowOff>77057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125334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124161</xdr:rowOff>
    </xdr:from>
    <xdr:to>
      <xdr:col>20</xdr:col>
      <xdr:colOff>38100</xdr:colOff>
      <xdr:row>97</xdr:row>
      <xdr:rowOff>54311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45438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7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129515</xdr:rowOff>
    </xdr:from>
    <xdr:to>
      <xdr:col>15</xdr:col>
      <xdr:colOff>101600</xdr:colOff>
      <xdr:row>97</xdr:row>
      <xdr:rowOff>59665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50792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8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74288</xdr:rowOff>
    </xdr:from>
    <xdr:to>
      <xdr:col>10</xdr:col>
      <xdr:colOff>165100</xdr:colOff>
      <xdr:row>98</xdr:row>
      <xdr:rowOff>4438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167015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9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98044</xdr:rowOff>
    </xdr:from>
    <xdr:to>
      <xdr:col>6</xdr:col>
      <xdr:colOff>38100</xdr:colOff>
      <xdr:row>97</xdr:row>
      <xdr:rowOff>28194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19321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4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169091</xdr:rowOff>
    </xdr:from>
    <xdr:to>
      <xdr:col>55</xdr:col>
      <xdr:colOff>0</xdr:colOff>
      <xdr:row>39</xdr:row>
      <xdr:rowOff>9398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84191"/>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115534</xdr:rowOff>
    </xdr:from>
    <xdr:to>
      <xdr:col>50</xdr:col>
      <xdr:colOff>114300</xdr:colOff>
      <xdr:row>38</xdr:row>
      <xdr:rowOff>169091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30634"/>
          <a:ext cx="88900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115534</xdr:rowOff>
    </xdr:from>
    <xdr:to>
      <xdr:col>45</xdr:col>
      <xdr:colOff>177800</xdr:colOff>
      <xdr:row>38</xdr:row>
      <xdr:rowOff>135781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30634"/>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103124</xdr:rowOff>
    </xdr:from>
    <xdr:to>
      <xdr:col>41</xdr:col>
      <xdr:colOff>50800</xdr:colOff>
      <xdr:row>38</xdr:row>
      <xdr:rowOff>135781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46774"/>
          <a:ext cx="8890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148643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130048</xdr:rowOff>
    </xdr:from>
    <xdr:to>
      <xdr:col>55</xdr:col>
      <xdr:colOff>50800</xdr:colOff>
      <xdr:row>39</xdr:row>
      <xdr:rowOff>60198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44975</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118291</xdr:rowOff>
    </xdr:from>
    <xdr:to>
      <xdr:col>50</xdr:col>
      <xdr:colOff>165100</xdr:colOff>
      <xdr:row>39</xdr:row>
      <xdr:rowOff>48441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39568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2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64734</xdr:rowOff>
    </xdr:from>
    <xdr:to>
      <xdr:col>46</xdr:col>
      <xdr:colOff>38100</xdr:colOff>
      <xdr:row>38</xdr:row>
      <xdr:rowOff>166334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157461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72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84981</xdr:rowOff>
    </xdr:from>
    <xdr:to>
      <xdr:col>41</xdr:col>
      <xdr:colOff>101600</xdr:colOff>
      <xdr:row>39</xdr:row>
      <xdr:rowOff>15131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6258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9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170451</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1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72968</xdr:rowOff>
    </xdr:from>
    <xdr:to>
      <xdr:col>55</xdr:col>
      <xdr:colOff>0</xdr:colOff>
      <xdr:row>56</xdr:row>
      <xdr:rowOff>110096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674168"/>
          <a:ext cx="838200" cy="3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26162</xdr:rowOff>
    </xdr:from>
    <xdr:to>
      <xdr:col>50</xdr:col>
      <xdr:colOff>114300</xdr:colOff>
      <xdr:row>56</xdr:row>
      <xdr:rowOff>72968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627362"/>
          <a:ext cx="889000" cy="4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26162</xdr:rowOff>
    </xdr:from>
    <xdr:to>
      <xdr:col>45</xdr:col>
      <xdr:colOff>177800</xdr:colOff>
      <xdr:row>56</xdr:row>
      <xdr:rowOff>158864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627362"/>
          <a:ext cx="889000" cy="1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18428</xdr:rowOff>
    </xdr:from>
    <xdr:to>
      <xdr:col>41</xdr:col>
      <xdr:colOff>50800</xdr:colOff>
      <xdr:row>56</xdr:row>
      <xdr:rowOff>158864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619628"/>
          <a:ext cx="889000" cy="1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17568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59296</xdr:rowOff>
    </xdr:from>
    <xdr:to>
      <xdr:col>55</xdr:col>
      <xdr:colOff>50800</xdr:colOff>
      <xdr:row>56</xdr:row>
      <xdr:rowOff>160896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6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82173</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22168</xdr:rowOff>
    </xdr:from>
    <xdr:to>
      <xdr:col>50</xdr:col>
      <xdr:colOff>165100</xdr:colOff>
      <xdr:row>56</xdr:row>
      <xdr:rowOff>123768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62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140295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39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146812</xdr:rowOff>
    </xdr:from>
    <xdr:to>
      <xdr:col>46</xdr:col>
      <xdr:colOff>38100</xdr:colOff>
      <xdr:row>56</xdr:row>
      <xdr:rowOff>76962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5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93489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35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108064</xdr:rowOff>
    </xdr:from>
    <xdr:to>
      <xdr:col>41</xdr:col>
      <xdr:colOff>101600</xdr:colOff>
      <xdr:row>57</xdr:row>
      <xdr:rowOff>38214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29341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8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139078</xdr:rowOff>
    </xdr:from>
    <xdr:to>
      <xdr:col>36</xdr:col>
      <xdr:colOff>165100</xdr:colOff>
      <xdr:row>56</xdr:row>
      <xdr:rowOff>69228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6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85755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34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107753</xdr:rowOff>
    </xdr:from>
    <xdr:to>
      <xdr:col>55</xdr:col>
      <xdr:colOff>0</xdr:colOff>
      <xdr:row>77</xdr:row>
      <xdr:rowOff>131738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37953"/>
          <a:ext cx="838200" cy="19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107753</xdr:rowOff>
    </xdr:from>
    <xdr:to>
      <xdr:col>50</xdr:col>
      <xdr:colOff>114300</xdr:colOff>
      <xdr:row>77</xdr:row>
      <xdr:rowOff>154197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37953"/>
          <a:ext cx="889000" cy="2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72853</xdr:rowOff>
    </xdr:from>
    <xdr:to>
      <xdr:col>45</xdr:col>
      <xdr:colOff>177800</xdr:colOff>
      <xdr:row>77</xdr:row>
      <xdr:rowOff>154197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74503"/>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72853</xdr:rowOff>
    </xdr:from>
    <xdr:to>
      <xdr:col>41</xdr:col>
      <xdr:colOff>50800</xdr:colOff>
      <xdr:row>78</xdr:row>
      <xdr:rowOff>58604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74503"/>
          <a:ext cx="889000" cy="1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80938</xdr:rowOff>
    </xdr:from>
    <xdr:to>
      <xdr:col>55</xdr:col>
      <xdr:colOff>50800</xdr:colOff>
      <xdr:row>78</xdr:row>
      <xdr:rowOff>11088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59365</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6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56953</xdr:rowOff>
    </xdr:from>
    <xdr:to>
      <xdr:col>50</xdr:col>
      <xdr:colOff>165100</xdr:colOff>
      <xdr:row>76</xdr:row>
      <xdr:rowOff>158553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3630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103397</xdr:rowOff>
    </xdr:from>
    <xdr:to>
      <xdr:col>46</xdr:col>
      <xdr:colOff>38100</xdr:colOff>
      <xdr:row>78</xdr:row>
      <xdr:rowOff>33547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24674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39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22053</xdr:rowOff>
    </xdr:from>
    <xdr:to>
      <xdr:col>41</xdr:col>
      <xdr:colOff>101600</xdr:colOff>
      <xdr:row>77</xdr:row>
      <xdr:rowOff>123653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114780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3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7804</xdr:rowOff>
    </xdr:from>
    <xdr:to>
      <xdr:col>36</xdr:col>
      <xdr:colOff>165100</xdr:colOff>
      <xdr:row>78</xdr:row>
      <xdr:rowOff>109404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100531</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7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87745</xdr:rowOff>
    </xdr:from>
    <xdr:to>
      <xdr:col>55</xdr:col>
      <xdr:colOff>0</xdr:colOff>
      <xdr:row>99</xdr:row>
      <xdr:rowOff>14643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889845"/>
          <a:ext cx="838200" cy="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87745</xdr:rowOff>
    </xdr:from>
    <xdr:to>
      <xdr:col>50</xdr:col>
      <xdr:colOff>114300</xdr:colOff>
      <xdr:row>98</xdr:row>
      <xdr:rowOff>169444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89845"/>
          <a:ext cx="889000" cy="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135407</xdr:rowOff>
    </xdr:from>
    <xdr:to>
      <xdr:col>45</xdr:col>
      <xdr:colOff>177800</xdr:colOff>
      <xdr:row>98</xdr:row>
      <xdr:rowOff>169444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937507"/>
          <a:ext cx="889000" cy="3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135407</xdr:rowOff>
    </xdr:from>
    <xdr:to>
      <xdr:col>41</xdr:col>
      <xdr:colOff>50800</xdr:colOff>
      <xdr:row>99</xdr:row>
      <xdr:rowOff>9868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937507"/>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135293</xdr:rowOff>
    </xdr:from>
    <xdr:to>
      <xdr:col>55</xdr:col>
      <xdr:colOff>50800</xdr:colOff>
      <xdr:row>99</xdr:row>
      <xdr:rowOff>65443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93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50220</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85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36945</xdr:rowOff>
    </xdr:from>
    <xdr:to>
      <xdr:col>50</xdr:col>
      <xdr:colOff>165100</xdr:colOff>
      <xdr:row>98</xdr:row>
      <xdr:rowOff>138545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129672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118644</xdr:rowOff>
    </xdr:from>
    <xdr:to>
      <xdr:col>46</xdr:col>
      <xdr:colOff>38100</xdr:colOff>
      <xdr:row>99</xdr:row>
      <xdr:rowOff>48794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9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39921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70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84607</xdr:rowOff>
    </xdr:from>
    <xdr:to>
      <xdr:col>41</xdr:col>
      <xdr:colOff>101600</xdr:colOff>
      <xdr:row>99</xdr:row>
      <xdr:rowOff>14757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8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5884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9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130518</xdr:rowOff>
    </xdr:from>
    <xdr:to>
      <xdr:col>36</xdr:col>
      <xdr:colOff>165100</xdr:colOff>
      <xdr:row>99</xdr:row>
      <xdr:rowOff>60668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93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51795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02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52604</xdr:rowOff>
    </xdr:from>
    <xdr:to>
      <xdr:col>85</xdr:col>
      <xdr:colOff>127000</xdr:colOff>
      <xdr:row>38</xdr:row>
      <xdr:rowOff>61933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567704"/>
          <a:ext cx="838200" cy="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52604</xdr:rowOff>
    </xdr:from>
    <xdr:to>
      <xdr:col>81</xdr:col>
      <xdr:colOff>50800</xdr:colOff>
      <xdr:row>38</xdr:row>
      <xdr:rowOff>79404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67704"/>
          <a:ext cx="889000" cy="2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63032</xdr:rowOff>
    </xdr:from>
    <xdr:to>
      <xdr:col>76</xdr:col>
      <xdr:colOff>114300</xdr:colOff>
      <xdr:row>38</xdr:row>
      <xdr:rowOff>79404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78132"/>
          <a:ext cx="889000" cy="1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100588</xdr:rowOff>
    </xdr:from>
    <xdr:to>
      <xdr:col>71</xdr:col>
      <xdr:colOff>177800</xdr:colOff>
      <xdr:row>38</xdr:row>
      <xdr:rowOff>63032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444238"/>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11133</xdr:rowOff>
    </xdr:from>
    <xdr:to>
      <xdr:col>85</xdr:col>
      <xdr:colOff>177800</xdr:colOff>
      <xdr:row>38</xdr:row>
      <xdr:rowOff>112733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2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1804</xdr:rowOff>
    </xdr:from>
    <xdr:to>
      <xdr:col>81</xdr:col>
      <xdr:colOff>101600</xdr:colOff>
      <xdr:row>38</xdr:row>
      <xdr:rowOff>103404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94531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28604</xdr:rowOff>
    </xdr:from>
    <xdr:to>
      <xdr:col>76</xdr:col>
      <xdr:colOff>165100</xdr:colOff>
      <xdr:row>38</xdr:row>
      <xdr:rowOff>130204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4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121331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3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12232</xdr:rowOff>
    </xdr:from>
    <xdr:to>
      <xdr:col>72</xdr:col>
      <xdr:colOff>38100</xdr:colOff>
      <xdr:row>38</xdr:row>
      <xdr:rowOff>113832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2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104959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49788</xdr:rowOff>
    </xdr:from>
    <xdr:to>
      <xdr:col>67</xdr:col>
      <xdr:colOff>101600</xdr:colOff>
      <xdr:row>37</xdr:row>
      <xdr:rowOff>151388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167915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1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85250</xdr:rowOff>
    </xdr:from>
    <xdr:to>
      <xdr:col>85</xdr:col>
      <xdr:colOff>127000</xdr:colOff>
      <xdr:row>58</xdr:row>
      <xdr:rowOff>106640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10029350"/>
          <a:ext cx="8382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106640</xdr:rowOff>
    </xdr:from>
    <xdr:to>
      <xdr:col>81</xdr:col>
      <xdr:colOff>50800</xdr:colOff>
      <xdr:row>58</xdr:row>
      <xdr:rowOff>166805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10050740"/>
          <a:ext cx="889000" cy="6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90105</xdr:rowOff>
    </xdr:from>
    <xdr:to>
      <xdr:col>76</xdr:col>
      <xdr:colOff>114300</xdr:colOff>
      <xdr:row>58</xdr:row>
      <xdr:rowOff>166805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10034205"/>
          <a:ext cx="889000" cy="7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90105</xdr:rowOff>
    </xdr:from>
    <xdr:to>
      <xdr:col>71</xdr:col>
      <xdr:colOff>177800</xdr:colOff>
      <xdr:row>59</xdr:row>
      <xdr:rowOff>14362</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10034205"/>
          <a:ext cx="889000" cy="9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34450</xdr:rowOff>
    </xdr:from>
    <xdr:to>
      <xdr:col>85</xdr:col>
      <xdr:colOff>177800</xdr:colOff>
      <xdr:row>58</xdr:row>
      <xdr:rowOff>136050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9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12877</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95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55840</xdr:rowOff>
    </xdr:from>
    <xdr:to>
      <xdr:col>81</xdr:col>
      <xdr:colOff>101600</xdr:colOff>
      <xdr:row>58</xdr:row>
      <xdr:rowOff>157440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9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148567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09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116005</xdr:rowOff>
    </xdr:from>
    <xdr:to>
      <xdr:col>76</xdr:col>
      <xdr:colOff>165100</xdr:colOff>
      <xdr:row>59</xdr:row>
      <xdr:rowOff>46155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100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37282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15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39305</xdr:rowOff>
    </xdr:from>
    <xdr:to>
      <xdr:col>72</xdr:col>
      <xdr:colOff>38100</xdr:colOff>
      <xdr:row>58</xdr:row>
      <xdr:rowOff>140905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132032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07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135012</xdr:rowOff>
    </xdr:from>
    <xdr:to>
      <xdr:col>67</xdr:col>
      <xdr:colOff>101600</xdr:colOff>
      <xdr:row>59</xdr:row>
      <xdr:rowOff>65162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0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56289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1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108229</xdr:rowOff>
    </xdr:from>
    <xdr:to>
      <xdr:col>85</xdr:col>
      <xdr:colOff>127000</xdr:colOff>
      <xdr:row>79</xdr:row>
      <xdr:rowOff>13742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309879"/>
          <a:ext cx="838200" cy="24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13742</xdr:rowOff>
    </xdr:from>
    <xdr:to>
      <xdr:col>81</xdr:col>
      <xdr:colOff>50800</xdr:colOff>
      <xdr:row>79</xdr:row>
      <xdr:rowOff>22276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58292"/>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129947</xdr:rowOff>
    </xdr:from>
    <xdr:to>
      <xdr:col>76</xdr:col>
      <xdr:colOff>114300</xdr:colOff>
      <xdr:row>79</xdr:row>
      <xdr:rowOff>22276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03047"/>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129947</xdr:rowOff>
    </xdr:from>
    <xdr:to>
      <xdr:col>71</xdr:col>
      <xdr:colOff>177800</xdr:colOff>
      <xdr:row>78</xdr:row>
      <xdr:rowOff>148234</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0304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57429</xdr:rowOff>
    </xdr:from>
    <xdr:to>
      <xdr:col>85</xdr:col>
      <xdr:colOff>177800</xdr:colOff>
      <xdr:row>77</xdr:row>
      <xdr:rowOff>159029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2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80306</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11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134392</xdr:rowOff>
    </xdr:from>
    <xdr:to>
      <xdr:col>81</xdr:col>
      <xdr:colOff>101600</xdr:colOff>
      <xdr:row>79</xdr:row>
      <xdr:rowOff>64542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55669</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00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142926</xdr:rowOff>
    </xdr:from>
    <xdr:to>
      <xdr:col>76</xdr:col>
      <xdr:colOff>165100</xdr:colOff>
      <xdr:row>79</xdr:row>
      <xdr:rowOff>73076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64203</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0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79147</xdr:rowOff>
    </xdr:from>
    <xdr:to>
      <xdr:col>72</xdr:col>
      <xdr:colOff>38100</xdr:colOff>
      <xdr:row>79</xdr:row>
      <xdr:rowOff>9297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424</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4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97434</xdr:rowOff>
    </xdr:from>
    <xdr:to>
      <xdr:col>67</xdr:col>
      <xdr:colOff>101600</xdr:colOff>
      <xdr:row>79</xdr:row>
      <xdr:rowOff>27584</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18711</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56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111416</xdr:rowOff>
    </xdr:from>
    <xdr:to>
      <xdr:col>85</xdr:col>
      <xdr:colOff>127000</xdr:colOff>
      <xdr:row>95</xdr:row>
      <xdr:rowOff>165443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399166"/>
          <a:ext cx="838200" cy="5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111416</xdr:rowOff>
    </xdr:from>
    <xdr:to>
      <xdr:col>81</xdr:col>
      <xdr:colOff>50800</xdr:colOff>
      <xdr:row>95</xdr:row>
      <xdr:rowOff>121856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399166"/>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77088</xdr:rowOff>
    </xdr:from>
    <xdr:to>
      <xdr:col>76</xdr:col>
      <xdr:colOff>114300</xdr:colOff>
      <xdr:row>95</xdr:row>
      <xdr:rowOff>121856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364838"/>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77088</xdr:rowOff>
    </xdr:from>
    <xdr:to>
      <xdr:col>71</xdr:col>
      <xdr:colOff>177800</xdr:colOff>
      <xdr:row>95</xdr:row>
      <xdr:rowOff>137871</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364838"/>
          <a:ext cx="889000" cy="6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114643</xdr:rowOff>
    </xdr:from>
    <xdr:to>
      <xdr:col>85</xdr:col>
      <xdr:colOff>177800</xdr:colOff>
      <xdr:row>96</xdr:row>
      <xdr:rowOff>44793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93070</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3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60616</xdr:rowOff>
    </xdr:from>
    <xdr:to>
      <xdr:col>81</xdr:col>
      <xdr:colOff>101600</xdr:colOff>
      <xdr:row>95</xdr:row>
      <xdr:rowOff>162216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34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153343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44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71056</xdr:rowOff>
    </xdr:from>
    <xdr:to>
      <xdr:col>76</xdr:col>
      <xdr:colOff>165100</xdr:colOff>
      <xdr:row>96</xdr:row>
      <xdr:rowOff>1206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3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163783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45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26288</xdr:rowOff>
    </xdr:from>
    <xdr:to>
      <xdr:col>72</xdr:col>
      <xdr:colOff>38100</xdr:colOff>
      <xdr:row>95</xdr:row>
      <xdr:rowOff>127888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3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119015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40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87071</xdr:rowOff>
    </xdr:from>
    <xdr:to>
      <xdr:col>67</xdr:col>
      <xdr:colOff>101600</xdr:colOff>
      <xdr:row>96</xdr:row>
      <xdr:rowOff>17221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3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8348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46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ja-JP" altLang="en-US" sz="1100">
              <a:solidFill>
                <a:schemeClr val="dk1"/>
              </a:solidFill>
              <a:effectLst/>
              <a:latin typeface="+mn-lt"/>
              <a:ea typeface="+mn-ea"/>
              <a:cs typeface="+mn-cs"/>
            </a:rPr>
            <a:t>８６，７０５</a:t>
          </a:r>
          <a:r>
            <a:rPr kumimoji="1" lang="ja-JP" altLang="ja-JP" sz="1100">
              <a:solidFill>
                <a:schemeClr val="dk1"/>
              </a:solidFill>
              <a:effectLst/>
              <a:latin typeface="+mn-lt"/>
              <a:ea typeface="+mn-ea"/>
              <a:cs typeface="+mn-cs"/>
            </a:rPr>
            <a:t>円となっており、前年度から</a:t>
          </a:r>
          <a:r>
            <a:rPr kumimoji="1" lang="ja-JP" altLang="en-US" sz="1100">
              <a:solidFill>
                <a:schemeClr val="dk1"/>
              </a:solidFill>
              <a:effectLst/>
              <a:latin typeface="+mn-lt"/>
              <a:ea typeface="+mn-ea"/>
              <a:cs typeface="+mn-cs"/>
            </a:rPr>
            <a:t>１２，１３１</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ysClr val="windowText" lastClr="000000"/>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マイナンバーカード活用事業、ふるさと納税受付等業務委託料の増</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民生費は住民一人当たり、</a:t>
          </a:r>
          <a:r>
            <a:rPr kumimoji="1" lang="ja-JP" altLang="en-US" sz="1100">
              <a:solidFill>
                <a:schemeClr val="dk1"/>
              </a:solidFill>
              <a:effectLst/>
              <a:latin typeface="+mn-lt"/>
              <a:ea typeface="+mn-ea"/>
              <a:cs typeface="+mn-cs"/>
            </a:rPr>
            <a:t>２３９，０１４</a:t>
          </a:r>
          <a:r>
            <a:rPr kumimoji="1" lang="ja-JP" altLang="ja-JP" sz="1100">
              <a:solidFill>
                <a:schemeClr val="dk1"/>
              </a:solidFill>
              <a:effectLst/>
              <a:latin typeface="+mn-lt"/>
              <a:ea typeface="+mn-ea"/>
              <a:cs typeface="+mn-cs"/>
            </a:rPr>
            <a:t>円となっており、前年度から</a:t>
          </a:r>
          <a:r>
            <a:rPr kumimoji="1" lang="ja-JP" altLang="en-US" sz="1100">
              <a:solidFill>
                <a:schemeClr val="dk1"/>
              </a:solidFill>
              <a:effectLst/>
              <a:latin typeface="+mn-lt"/>
              <a:ea typeface="+mn-ea"/>
              <a:cs typeface="+mn-cs"/>
            </a:rPr>
            <a:t>１９，７１７</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物価高騰対応重点支援給付金、物価高騰低所得世帯給付金、保育・教育施設整備補助金の増</a:t>
          </a:r>
          <a:r>
            <a:rPr kumimoji="1" lang="ja-JP" altLang="ja-JP" sz="1100">
              <a:solidFill>
                <a:schemeClr val="dk1"/>
              </a:solidFill>
              <a:effectLst/>
              <a:latin typeface="+mn-lt"/>
              <a:ea typeface="+mn-ea"/>
              <a:cs typeface="+mn-cs"/>
            </a:rPr>
            <a:t>によるものである。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農林水産業費は住民一人当たり、</a:t>
          </a:r>
          <a:r>
            <a:rPr kumimoji="1" lang="ja-JP" altLang="en-US" sz="1100">
              <a:solidFill>
                <a:schemeClr val="dk1"/>
              </a:solidFill>
              <a:effectLst/>
              <a:latin typeface="+mn-lt"/>
              <a:ea typeface="+mn-ea"/>
              <a:cs typeface="+mn-cs"/>
            </a:rPr>
            <a:t>２３，５５４</a:t>
          </a:r>
          <a:r>
            <a:rPr kumimoji="1" lang="ja-JP" altLang="ja-JP" sz="1100">
              <a:solidFill>
                <a:schemeClr val="dk1"/>
              </a:solidFill>
              <a:effectLst/>
              <a:latin typeface="+mn-lt"/>
              <a:ea typeface="+mn-ea"/>
              <a:cs typeface="+mn-cs"/>
            </a:rPr>
            <a:t>円となっており、前年度から</a:t>
          </a:r>
          <a:r>
            <a:rPr kumimoji="1" lang="ja-JP" altLang="en-US" sz="1100">
              <a:solidFill>
                <a:schemeClr val="dk1"/>
              </a:solidFill>
              <a:effectLst/>
              <a:latin typeface="+mn-lt"/>
              <a:ea typeface="+mn-ea"/>
              <a:cs typeface="+mn-cs"/>
            </a:rPr>
            <a:t>１，９４９</a:t>
          </a:r>
          <a:r>
            <a:rPr kumimoji="1" lang="ja-JP" altLang="ja-JP" sz="1100">
              <a:solidFill>
                <a:schemeClr val="dk1"/>
              </a:solidFill>
              <a:effectLst/>
              <a:latin typeface="+mn-lt"/>
              <a:ea typeface="+mn-ea"/>
              <a:cs typeface="+mn-cs"/>
            </a:rPr>
            <a:t>円減少している。減少した主な要因は、</a:t>
          </a:r>
          <a:r>
            <a:rPr kumimoji="1" lang="ja-JP" altLang="en-US" sz="1100">
              <a:solidFill>
                <a:sysClr val="windowText" lastClr="000000"/>
              </a:solidFill>
              <a:effectLst/>
              <a:latin typeface="+mn-lt"/>
              <a:ea typeface="+mn-ea"/>
              <a:cs typeface="+mn-cs"/>
            </a:rPr>
            <a:t>活力ある高収益型園芸地育成事業補助金</a:t>
          </a:r>
          <a:r>
            <a:rPr kumimoji="1" lang="ja-JP" altLang="ja-JP" sz="1100">
              <a:solidFill>
                <a:schemeClr val="dk1"/>
              </a:solidFill>
              <a:effectLst/>
              <a:latin typeface="+mn-lt"/>
              <a:ea typeface="+mn-ea"/>
              <a:cs typeface="+mn-cs"/>
            </a:rPr>
            <a:t>の減によるものである。</a:t>
          </a:r>
          <a:endParaRPr lang="ja-JP" altLang="ja-JP" sz="1400">
            <a:effectLst/>
          </a:endParaRPr>
        </a:p>
        <a:p>
          <a:r>
            <a:rPr kumimoji="1" lang="ja-JP" altLang="ja-JP" sz="1100">
              <a:solidFill>
                <a:schemeClr val="dk1"/>
              </a:solidFill>
              <a:effectLst/>
              <a:latin typeface="+mn-lt"/>
              <a:ea typeface="+mn-ea"/>
              <a:cs typeface="+mn-cs"/>
            </a:rPr>
            <a:t>商工費は住民一人当たり、</a:t>
          </a:r>
          <a:r>
            <a:rPr kumimoji="1" lang="ja-JP" altLang="en-US" sz="1100">
              <a:solidFill>
                <a:schemeClr val="dk1"/>
              </a:solidFill>
              <a:effectLst/>
              <a:latin typeface="+mn-lt"/>
              <a:ea typeface="+mn-ea"/>
              <a:cs typeface="+mn-cs"/>
            </a:rPr>
            <a:t>１３，４１８</a:t>
          </a:r>
          <a:r>
            <a:rPr kumimoji="1" lang="ja-JP" altLang="ja-JP" sz="1100">
              <a:solidFill>
                <a:schemeClr val="dk1"/>
              </a:solidFill>
              <a:effectLst/>
              <a:latin typeface="+mn-lt"/>
              <a:ea typeface="+mn-ea"/>
              <a:cs typeface="+mn-cs"/>
            </a:rPr>
            <a:t>円となっており、前年度から</a:t>
          </a:r>
          <a:r>
            <a:rPr kumimoji="1" lang="ja-JP" altLang="en-US" sz="1100">
              <a:solidFill>
                <a:schemeClr val="dk1"/>
              </a:solidFill>
              <a:effectLst/>
              <a:latin typeface="+mn-lt"/>
              <a:ea typeface="+mn-ea"/>
              <a:cs typeface="+mn-cs"/>
            </a:rPr>
            <a:t>１０，２５９</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ysClr val="windowText" lastClr="000000"/>
              </a:solidFill>
              <a:effectLst/>
              <a:latin typeface="+mn-lt"/>
              <a:ea typeface="+mn-ea"/>
              <a:cs typeface="+mn-cs"/>
            </a:rPr>
            <a:t>減少</a:t>
          </a:r>
          <a:r>
            <a:rPr kumimoji="1" lang="ja-JP" altLang="ja-JP" sz="1100">
              <a:solidFill>
                <a:schemeClr val="dk1"/>
              </a:solidFill>
              <a:effectLst/>
              <a:latin typeface="+mn-lt"/>
              <a:ea typeface="+mn-ea"/>
              <a:cs typeface="+mn-cs"/>
            </a:rPr>
            <a:t>した主な要因は、サテライトオフィス整備事業、物価高騰対策エール券事業の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土木費は住民一人当たり、</a:t>
          </a:r>
          <a:r>
            <a:rPr kumimoji="1" lang="ja-JP" altLang="en-US" sz="1100">
              <a:solidFill>
                <a:schemeClr val="dk1"/>
              </a:solidFill>
              <a:effectLst/>
              <a:latin typeface="+mn-lt"/>
              <a:ea typeface="+mn-ea"/>
              <a:cs typeface="+mn-cs"/>
            </a:rPr>
            <a:t>３２，３４７</a:t>
          </a:r>
          <a:r>
            <a:rPr kumimoji="1" lang="ja-JP" altLang="ja-JP" sz="1100">
              <a:solidFill>
                <a:schemeClr val="dk1"/>
              </a:solidFill>
              <a:effectLst/>
              <a:latin typeface="+mn-lt"/>
              <a:ea typeface="+mn-ea"/>
              <a:cs typeface="+mn-cs"/>
            </a:rPr>
            <a:t>円となっており、前年度から</a:t>
          </a:r>
          <a:r>
            <a:rPr kumimoji="1" lang="ja-JP" altLang="en-US" sz="1100">
              <a:solidFill>
                <a:schemeClr val="dk1"/>
              </a:solidFill>
              <a:effectLst/>
              <a:latin typeface="+mn-lt"/>
              <a:ea typeface="+mn-ea"/>
              <a:cs typeface="+mn-cs"/>
            </a:rPr>
            <a:t>７，７４４</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ysClr val="windowText" lastClr="000000"/>
              </a:solidFill>
              <a:effectLst/>
              <a:latin typeface="+mn-lt"/>
              <a:ea typeface="+mn-ea"/>
              <a:cs typeface="+mn-cs"/>
            </a:rPr>
            <a:t>減少</a:t>
          </a:r>
          <a:r>
            <a:rPr kumimoji="1" lang="ja-JP" altLang="ja-JP" sz="1100">
              <a:solidFill>
                <a:schemeClr val="dk1"/>
              </a:solidFill>
              <a:effectLst/>
              <a:latin typeface="+mn-lt"/>
              <a:ea typeface="+mn-ea"/>
              <a:cs typeface="+mn-cs"/>
            </a:rPr>
            <a:t>した主な要因は、道路新設改良事業の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教育費は住民一人当たり、</a:t>
          </a:r>
          <a:r>
            <a:rPr kumimoji="1" lang="ja-JP" altLang="en-US" sz="1100">
              <a:solidFill>
                <a:schemeClr val="dk1"/>
              </a:solidFill>
              <a:effectLst/>
              <a:latin typeface="+mn-lt"/>
              <a:ea typeface="+mn-ea"/>
              <a:cs typeface="+mn-cs"/>
            </a:rPr>
            <a:t>４２，００２</a:t>
          </a:r>
          <a:r>
            <a:rPr kumimoji="1" lang="ja-JP" altLang="ja-JP" sz="1100">
              <a:solidFill>
                <a:schemeClr val="dk1"/>
              </a:solidFill>
              <a:effectLst/>
              <a:latin typeface="+mn-lt"/>
              <a:ea typeface="+mn-ea"/>
              <a:cs typeface="+mn-cs"/>
            </a:rPr>
            <a:t>円となっており、前年度から</a:t>
          </a:r>
          <a:r>
            <a:rPr kumimoji="1" lang="ja-JP" altLang="en-US" sz="1100">
              <a:solidFill>
                <a:schemeClr val="dk1"/>
              </a:solidFill>
              <a:effectLst/>
              <a:latin typeface="+mn-lt"/>
              <a:ea typeface="+mn-ea"/>
              <a:cs typeface="+mn-cs"/>
            </a:rPr>
            <a:t>１，９６５</a:t>
          </a:r>
          <a:r>
            <a:rPr kumimoji="1" lang="ja-JP" altLang="ja-JP" sz="1100">
              <a:solidFill>
                <a:schemeClr val="dk1"/>
              </a:solidFill>
              <a:effectLst/>
              <a:latin typeface="+mn-lt"/>
              <a:ea typeface="+mn-ea"/>
              <a:cs typeface="+mn-cs"/>
            </a:rPr>
            <a:t>円増加している。増加した主な要因は、</a:t>
          </a:r>
          <a:r>
            <a:rPr kumimoji="1" lang="ja-JP" altLang="en-US" sz="1100">
              <a:solidFill>
                <a:schemeClr val="dk1"/>
              </a:solidFill>
              <a:effectLst/>
              <a:latin typeface="+mn-lt"/>
              <a:ea typeface="+mn-ea"/>
              <a:cs typeface="+mn-cs"/>
            </a:rPr>
            <a:t>新設中学校設計業務委託料</a:t>
          </a:r>
          <a:r>
            <a:rPr kumimoji="1" lang="ja-JP" altLang="ja-JP" sz="1100">
              <a:solidFill>
                <a:schemeClr val="dk1"/>
              </a:solidFill>
              <a:effectLst/>
              <a:latin typeface="+mn-lt"/>
              <a:ea typeface="+mn-ea"/>
              <a:cs typeface="+mn-cs"/>
            </a:rPr>
            <a:t>の増によるものである。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a:t>
          </a:r>
          <a:r>
            <a:rPr lang="ja-JP" altLang="ja-JP" sz="1100" b="0" i="0" baseline="0">
              <a:solidFill>
                <a:schemeClr val="dk1"/>
              </a:solidFill>
              <a:effectLst/>
              <a:latin typeface="+mn-lt"/>
              <a:ea typeface="+mn-ea"/>
              <a:cs typeface="+mn-cs"/>
            </a:rPr>
            <a:t>物価高騰対策や学校再編成等に対応するため約</a:t>
          </a:r>
          <a:r>
            <a:rPr lang="ja-JP" altLang="en-US" sz="1100" b="0" i="0" baseline="0">
              <a:solidFill>
                <a:schemeClr val="dk1"/>
              </a:solidFill>
              <a:effectLst/>
              <a:latin typeface="+mn-lt"/>
              <a:ea typeface="+mn-ea"/>
              <a:cs typeface="+mn-cs"/>
            </a:rPr>
            <a:t>３千万</a:t>
          </a:r>
          <a:r>
            <a:rPr lang="ja-JP" altLang="ja-JP" sz="1100" b="0" i="0" baseline="0">
              <a:solidFill>
                <a:schemeClr val="dk1"/>
              </a:solidFill>
              <a:effectLst/>
              <a:latin typeface="+mn-lt"/>
              <a:ea typeface="+mn-ea"/>
              <a:cs typeface="+mn-cs"/>
            </a:rPr>
            <a:t>円減少し、今年度末残高は約</a:t>
          </a:r>
          <a:r>
            <a:rPr lang="ja-JP" altLang="en-US" sz="1100" b="0" i="0" baseline="0">
              <a:solidFill>
                <a:schemeClr val="dk1"/>
              </a:solidFill>
              <a:effectLst/>
              <a:latin typeface="+mn-lt"/>
              <a:ea typeface="+mn-ea"/>
              <a:cs typeface="+mn-cs"/>
            </a:rPr>
            <a:t>１４．３</a:t>
          </a:r>
          <a:r>
            <a:rPr lang="ja-JP" altLang="ja-JP" sz="1100" b="0" i="0" baseline="0">
              <a:solidFill>
                <a:schemeClr val="dk1"/>
              </a:solidFill>
              <a:effectLst/>
              <a:latin typeface="+mn-lt"/>
              <a:ea typeface="+mn-ea"/>
              <a:cs typeface="+mn-cs"/>
            </a:rPr>
            <a:t>億円となった。</a:t>
          </a:r>
          <a:endParaRPr lang="ja-JP" altLang="ja-JP" sz="1400">
            <a:effectLst/>
          </a:endParaRPr>
        </a:p>
        <a:p>
          <a:r>
            <a:rPr kumimoji="1" lang="ja-JP" altLang="ja-JP" sz="1100" b="0" i="0" baseline="0">
              <a:solidFill>
                <a:schemeClr val="dk1"/>
              </a:solidFill>
              <a:effectLst/>
              <a:latin typeface="+mn-lt"/>
              <a:ea typeface="+mn-ea"/>
              <a:cs typeface="+mn-cs"/>
            </a:rPr>
            <a:t>実質収支は、財政調整基金を取崩しているため黒字となっているが、実質単年度収支は赤字となっている。これは、学校再編成等今後の大型事業に備えるため、公共施設</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整備基金に積み立てたためである。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平成２６年度までは、住宅新築資金等貸付事業特別会計のみが赤字となっていたが、平成２７年度からは、国民健康保険事業特別会計も赤字となる年度が出ている。</a:t>
          </a:r>
          <a:r>
            <a:rPr kumimoji="1" lang="ja-JP" altLang="en-US" sz="1100">
              <a:solidFill>
                <a:schemeClr val="dk1"/>
              </a:solidFill>
              <a:effectLst/>
              <a:latin typeface="+mn-lt"/>
              <a:ea typeface="+mn-ea"/>
              <a:cs typeface="+mn-cs"/>
            </a:rPr>
            <a:t>令和４年度から</a:t>
          </a:r>
          <a:r>
            <a:rPr kumimoji="1" lang="ja-JP" altLang="ja-JP" sz="1100">
              <a:solidFill>
                <a:schemeClr val="dk1"/>
              </a:solidFill>
              <a:effectLst/>
              <a:latin typeface="+mn-lt"/>
              <a:ea typeface="+mn-ea"/>
              <a:cs typeface="+mn-cs"/>
            </a:rPr>
            <a:t>住宅新築資金等貸付事業特別会計</a:t>
          </a:r>
          <a:r>
            <a:rPr kumimoji="1" lang="ja-JP" altLang="en-US" sz="1100">
              <a:solidFill>
                <a:schemeClr val="dk1"/>
              </a:solidFill>
              <a:effectLst/>
              <a:latin typeface="+mn-lt"/>
              <a:ea typeface="+mn-ea"/>
              <a:cs typeface="+mn-cs"/>
            </a:rPr>
            <a:t>が黒字に転化したものの</a:t>
          </a:r>
          <a:r>
            <a:rPr kumimoji="1" lang="ja-JP" altLang="ja-JP" sz="1100">
              <a:solidFill>
                <a:schemeClr val="dk1"/>
              </a:solidFill>
              <a:effectLst/>
              <a:latin typeface="+mn-lt"/>
              <a:ea typeface="+mn-ea"/>
              <a:cs typeface="+mn-cs"/>
            </a:rPr>
            <a:t>国民健康保険事業特別会計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赤字</a:t>
          </a:r>
          <a:r>
            <a:rPr kumimoji="1" lang="ja-JP" altLang="en-US" sz="1100">
              <a:solidFill>
                <a:schemeClr val="dk1"/>
              </a:solidFill>
              <a:effectLst/>
              <a:latin typeface="+mn-lt"/>
              <a:ea typeface="+mn-ea"/>
              <a:cs typeface="+mn-cs"/>
            </a:rPr>
            <a:t>は継続している。しかし</a:t>
          </a:r>
          <a:r>
            <a:rPr kumimoji="1" lang="ja-JP" altLang="ja-JP" sz="1100">
              <a:solidFill>
                <a:schemeClr val="dk1"/>
              </a:solidFill>
              <a:effectLst/>
              <a:latin typeface="+mn-lt"/>
              <a:ea typeface="+mn-ea"/>
              <a:cs typeface="+mn-cs"/>
            </a:rPr>
            <a:t>、その他の会計は黒字であるため、連結実質赤字比率は発生していない。</a:t>
          </a:r>
          <a:endParaRPr lang="ja-JP" altLang="ja-JP" sz="1400">
            <a:effectLst/>
          </a:endParaRPr>
        </a:p>
        <a:p>
          <a:r>
            <a:rPr kumimoji="1" lang="ja-JP" altLang="ja-JP" sz="1100">
              <a:solidFill>
                <a:schemeClr val="dk1"/>
              </a:solidFill>
              <a:effectLst/>
              <a:latin typeface="+mn-lt"/>
              <a:ea typeface="+mn-ea"/>
              <a:cs typeface="+mn-cs"/>
            </a:rPr>
            <a:t>今後も、国民健康保険事業特別会計は一人当たりの医療給付費の増加や支出に見合った歳入（税収）が確保できていない状況のため赤字となる見込みである。医療費適正化に向けた取り組みや保健事業の積極的な推進、交付金の適正な確保及び国保税率の見直しを行い財政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平成２６年度以降、地方債の元利償還金は１１億円台と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近年据置期間を圧縮した借入を実施していることにより元利償還金</a:t>
          </a:r>
          <a:r>
            <a:rPr kumimoji="1" lang="ja-JP" altLang="en-US" sz="1100">
              <a:solidFill>
                <a:schemeClr val="dk1"/>
              </a:solidFill>
              <a:effectLst/>
              <a:latin typeface="+mn-lt"/>
              <a:ea typeface="+mn-ea"/>
              <a:cs typeface="+mn-cs"/>
            </a:rPr>
            <a:t>は減少傾向にある。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今後数年は</a:t>
          </a:r>
          <a:r>
            <a:rPr kumimoji="1" lang="ja-JP" altLang="en-US" sz="1100">
              <a:solidFill>
                <a:schemeClr val="dk1"/>
              </a:solidFill>
              <a:effectLst/>
              <a:latin typeface="+mn-lt"/>
              <a:ea typeface="+mn-ea"/>
              <a:cs typeface="+mn-cs"/>
            </a:rPr>
            <a:t>減少傾向</a:t>
          </a:r>
          <a:r>
            <a:rPr kumimoji="1" lang="ja-JP" altLang="ja-JP" sz="1100">
              <a:solidFill>
                <a:schemeClr val="dk1"/>
              </a:solidFill>
              <a:effectLst/>
              <a:latin typeface="+mn-lt"/>
              <a:ea typeface="+mn-ea"/>
              <a:cs typeface="+mn-cs"/>
            </a:rPr>
            <a:t>に推移すると思われるが、学校再編成事業が予定されており地方債残高が大きく増加する見込みである。事業実施に備え計画的に地方債残高を減少させ公債費の縮減に努める。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満期一括償還地方債がないため基金への積立なし。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将来負担比率は、令和５年度から充当可能財源等が将来負担額を上回ったため算出されなかった。</a:t>
          </a:r>
          <a:endParaRPr lang="ja-JP" altLang="ja-JP" sz="1400">
            <a:effectLst/>
          </a:endParaRPr>
        </a:p>
        <a:p>
          <a:r>
            <a:rPr kumimoji="1" lang="ja-JP" altLang="ja-JP" sz="1100">
              <a:solidFill>
                <a:schemeClr val="dk1"/>
              </a:solidFill>
              <a:effectLst/>
              <a:latin typeface="+mn-lt"/>
              <a:ea typeface="+mn-ea"/>
              <a:cs typeface="+mn-cs"/>
            </a:rPr>
            <a:t>今後数年は同程度に推移すると思われるが、学校再編成事業が予定されており地方債残高が大きく増加する見込みである。事業実施に伴い将来負担比率も高くなる見込みである。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福岡県豊前市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公共施設等整備基金及び退職手当基金の積み立てにより、基金全体としては</a:t>
          </a:r>
          <a:r>
            <a:rPr kumimoji="1" lang="ja-JP" altLang="en-US" sz="1100">
              <a:solidFill>
                <a:schemeClr val="dk1"/>
              </a:solidFill>
              <a:effectLst/>
              <a:latin typeface="+mn-lt"/>
              <a:ea typeface="+mn-ea"/>
              <a:cs typeface="+mn-cs"/>
            </a:rPr>
            <a:t>４４５</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退職手当の財源を原則退職手当基金繰入金より充当することとし、今後短期間で多数の退職者が見込まれているため、財源確保のために継続して退職手当基金を積み立てる。また、学校再編成事業等公共施設の更新に備えて公共施設等整備基金を継続して積み立てて行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公共施設等整備基金・・・・・将来の庁舎建替え等に必要な資金を積立てる。</a:t>
          </a:r>
          <a:endParaRPr lang="ja-JP" altLang="ja-JP" sz="1400">
            <a:effectLst/>
          </a:endParaRPr>
        </a:p>
        <a:p>
          <a:r>
            <a:rPr kumimoji="1" lang="ja-JP" altLang="ja-JP" sz="1100">
              <a:solidFill>
                <a:schemeClr val="dk1"/>
              </a:solidFill>
              <a:effectLst/>
              <a:latin typeface="+mn-lt"/>
              <a:ea typeface="+mn-ea"/>
              <a:cs typeface="+mn-cs"/>
            </a:rPr>
            <a:t>退職手当基金・・・・・・・・職員の退職手当を必要に応じて安定的に確保する。</a:t>
          </a:r>
          <a:endParaRPr lang="ja-JP" altLang="ja-JP" sz="1400">
            <a:effectLst/>
          </a:endParaRPr>
        </a:p>
        <a:p>
          <a:r>
            <a:rPr kumimoji="1" lang="ja-JP" altLang="ja-JP" sz="1100">
              <a:solidFill>
                <a:schemeClr val="dk1"/>
              </a:solidFill>
              <a:effectLst/>
              <a:latin typeface="+mn-lt"/>
              <a:ea typeface="+mn-ea"/>
              <a:cs typeface="+mn-cs"/>
            </a:rPr>
            <a:t>し尿処理施設解体基金・・・・豊前広域環境施設組合解散に伴い一部事務組合の財政調整基金を積立て、し尿処理施設の解体に充てること</a:t>
          </a:r>
          <a:endParaRPr lang="ja-JP" altLang="ja-JP" sz="1400">
            <a:effectLst/>
          </a:endParaRPr>
        </a:p>
        <a:p>
          <a:r>
            <a:rPr kumimoji="1" lang="ja-JP" altLang="ja-JP" sz="1100">
              <a:solidFill>
                <a:schemeClr val="dk1"/>
              </a:solidFill>
              <a:effectLst/>
              <a:latin typeface="+mn-lt"/>
              <a:ea typeface="+mn-ea"/>
              <a:cs typeface="+mn-cs"/>
            </a:rPr>
            <a:t>　　　　　　　　　　　　　　を目的とする。</a:t>
          </a:r>
          <a:endParaRPr lang="ja-JP" altLang="ja-JP" sz="1400">
            <a:effectLst/>
          </a:endParaRPr>
        </a:p>
        <a:p>
          <a:r>
            <a:rPr kumimoji="1" lang="ja-JP" altLang="ja-JP" sz="1100">
              <a:solidFill>
                <a:schemeClr val="dk1"/>
              </a:solidFill>
              <a:effectLst/>
              <a:latin typeface="+mn-lt"/>
              <a:ea typeface="+mn-ea"/>
              <a:cs typeface="+mn-cs"/>
            </a:rPr>
            <a:t>総合文化施設整備基金・・・・総合文化施設整備事業に必要な資金を積立てる。</a:t>
          </a:r>
          <a:endParaRPr lang="ja-JP" altLang="ja-JP" sz="1400">
            <a:effectLst/>
          </a:endParaRPr>
        </a:p>
        <a:p>
          <a:r>
            <a:rPr kumimoji="1" lang="ja-JP" altLang="ja-JP" sz="1100">
              <a:solidFill>
                <a:schemeClr val="dk1"/>
              </a:solidFill>
              <a:effectLst/>
              <a:latin typeface="+mn-lt"/>
              <a:ea typeface="+mn-ea"/>
              <a:cs typeface="+mn-cs"/>
            </a:rPr>
            <a:t>ふるさとづくり応援基金・・・活力ある地域社会の実現のための事業、地域資源や文化の保全・継承を図ること等を目的とする。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公共施設等整備基金・・・・・将来の公共施設の更新等に備えて</a:t>
          </a:r>
          <a:r>
            <a:rPr kumimoji="1" lang="ja-JP" altLang="en-US" sz="1100">
              <a:solidFill>
                <a:schemeClr val="dk1"/>
              </a:solidFill>
              <a:effectLst/>
              <a:latin typeface="+mn-lt"/>
              <a:ea typeface="+mn-ea"/>
              <a:cs typeface="+mn-cs"/>
            </a:rPr>
            <a:t>３０９</a:t>
          </a:r>
          <a:r>
            <a:rPr kumimoji="1" lang="ja-JP" altLang="ja-JP" sz="1100">
              <a:solidFill>
                <a:schemeClr val="dk1"/>
              </a:solidFill>
              <a:effectLst/>
              <a:latin typeface="+mn-lt"/>
              <a:ea typeface="+mn-ea"/>
              <a:cs typeface="+mn-cs"/>
            </a:rPr>
            <a:t>百万円積み立てたことによる増加</a:t>
          </a:r>
          <a:endParaRPr lang="ja-JP" altLang="ja-JP" sz="1400">
            <a:effectLst/>
          </a:endParaRPr>
        </a:p>
        <a:p>
          <a:r>
            <a:rPr kumimoji="1" lang="ja-JP" altLang="ja-JP" sz="1100">
              <a:solidFill>
                <a:schemeClr val="dk1"/>
              </a:solidFill>
              <a:effectLst/>
              <a:latin typeface="+mn-lt"/>
              <a:ea typeface="+mn-ea"/>
              <a:cs typeface="+mn-cs"/>
            </a:rPr>
            <a:t>退職手当基金・・・・・・・・将来の退職者に備えて</a:t>
          </a:r>
          <a:r>
            <a:rPr kumimoji="1" lang="ja-JP" altLang="en-US" sz="1100">
              <a:solidFill>
                <a:schemeClr val="dk1"/>
              </a:solidFill>
              <a:effectLst/>
              <a:latin typeface="+mn-lt"/>
              <a:ea typeface="+mn-ea"/>
              <a:cs typeface="+mn-cs"/>
            </a:rPr>
            <a:t>４９</a:t>
          </a:r>
          <a:r>
            <a:rPr kumimoji="1" lang="ja-JP" altLang="ja-JP" sz="1100">
              <a:solidFill>
                <a:schemeClr val="dk1"/>
              </a:solidFill>
              <a:effectLst/>
              <a:latin typeface="+mn-lt"/>
              <a:ea typeface="+mn-ea"/>
              <a:cs typeface="+mn-cs"/>
            </a:rPr>
            <a:t>百万円積み立てたことによる増加</a:t>
          </a:r>
          <a:endParaRPr lang="ja-JP" altLang="ja-JP" sz="1400">
            <a:effectLst/>
          </a:endParaRPr>
        </a:p>
        <a:p>
          <a:r>
            <a:rPr kumimoji="1" lang="ja-JP" altLang="ja-JP" sz="1100">
              <a:solidFill>
                <a:schemeClr val="dk1"/>
              </a:solidFill>
              <a:effectLst/>
              <a:latin typeface="+mn-lt"/>
              <a:ea typeface="+mn-ea"/>
              <a:cs typeface="+mn-cs"/>
            </a:rPr>
            <a:t>ふるさとづくり応援基金・・・ふるさと納税</a:t>
          </a:r>
          <a:r>
            <a:rPr kumimoji="1" lang="ja-JP" altLang="en-US" sz="1100">
              <a:solidFill>
                <a:schemeClr val="dk1"/>
              </a:solidFill>
              <a:effectLst/>
              <a:latin typeface="+mn-lt"/>
              <a:ea typeface="+mn-ea"/>
              <a:cs typeface="+mn-cs"/>
            </a:rPr>
            <a:t>寄附金</a:t>
          </a:r>
          <a:r>
            <a:rPr kumimoji="1" lang="ja-JP" altLang="ja-JP" sz="1100">
              <a:solidFill>
                <a:schemeClr val="dk1"/>
              </a:solidFill>
              <a:effectLst/>
              <a:latin typeface="+mn-lt"/>
              <a:ea typeface="+mn-ea"/>
              <a:cs typeface="+mn-cs"/>
            </a:rPr>
            <a:t>による積立額８４百万円</a:t>
          </a:r>
          <a:r>
            <a:rPr kumimoji="1" lang="ja-JP" altLang="en-US" sz="1100">
              <a:solidFill>
                <a:schemeClr val="dk1"/>
              </a:solidFill>
              <a:effectLst/>
              <a:latin typeface="+mn-lt"/>
              <a:ea typeface="+mn-ea"/>
              <a:cs typeface="+mn-cs"/>
            </a:rPr>
            <a:t>積み立てたことによる増加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公共施設等整備基金・・・・・将来の学校再編成等公共施設の更新に必要な資金を計画的に積立てる予定</a:t>
          </a:r>
          <a:endParaRPr lang="ja-JP" altLang="ja-JP" sz="1400">
            <a:effectLst/>
          </a:endParaRPr>
        </a:p>
        <a:p>
          <a:r>
            <a:rPr kumimoji="1" lang="ja-JP" altLang="ja-JP" sz="1100">
              <a:solidFill>
                <a:schemeClr val="dk1"/>
              </a:solidFill>
              <a:effectLst/>
              <a:latin typeface="+mn-lt"/>
              <a:ea typeface="+mn-ea"/>
              <a:cs typeface="+mn-cs"/>
            </a:rPr>
            <a:t>退職手当基金・・・・・・・・将来の退職者に必要な資金を計画的に積立てる予定</a:t>
          </a:r>
          <a:endParaRPr lang="ja-JP" altLang="ja-JP" sz="1400">
            <a:effectLst/>
          </a:endParaRPr>
        </a:p>
        <a:p>
          <a:r>
            <a:rPr kumimoji="1" lang="ja-JP" altLang="ja-JP" sz="1100">
              <a:solidFill>
                <a:schemeClr val="dk1"/>
              </a:solidFill>
              <a:effectLst/>
              <a:latin typeface="+mn-lt"/>
              <a:ea typeface="+mn-ea"/>
              <a:cs typeface="+mn-cs"/>
            </a:rPr>
            <a:t>し尿処理施設解体基金・・・・解散した一部事務組合の精算のため、し尿処理施設の解体費用として取り崩す予定</a:t>
          </a:r>
          <a:endParaRPr lang="ja-JP" altLang="ja-JP" sz="1400">
            <a:effectLst/>
          </a:endParaRPr>
        </a:p>
        <a:p>
          <a:r>
            <a:rPr kumimoji="1" lang="ja-JP" altLang="ja-JP" sz="1100">
              <a:solidFill>
                <a:schemeClr val="dk1"/>
              </a:solidFill>
              <a:effectLst/>
              <a:latin typeface="+mn-lt"/>
              <a:ea typeface="+mn-ea"/>
              <a:cs typeface="+mn-cs"/>
            </a:rPr>
            <a:t>総合文化施設整備基金・・・・基金積立金の利子を積立てる予定</a:t>
          </a:r>
          <a:endParaRPr lang="ja-JP" altLang="ja-JP" sz="1400">
            <a:effectLst/>
          </a:endParaRPr>
        </a:p>
        <a:p>
          <a:r>
            <a:rPr kumimoji="1" lang="ja-JP" altLang="ja-JP" sz="1100">
              <a:solidFill>
                <a:schemeClr val="dk1"/>
              </a:solidFill>
              <a:effectLst/>
              <a:latin typeface="+mn-lt"/>
              <a:ea typeface="+mn-ea"/>
              <a:cs typeface="+mn-cs"/>
            </a:rPr>
            <a:t>ふるさとづくり応援基金・・・今後もいただいたふるさと納税寄附金を積み立て取り崩す予定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決算剰余金を</a:t>
          </a:r>
          <a:r>
            <a:rPr kumimoji="1" lang="ja-JP" altLang="en-US" sz="1100">
              <a:solidFill>
                <a:schemeClr val="dk1"/>
              </a:solidFill>
              <a:effectLst/>
              <a:latin typeface="+mn-lt"/>
              <a:ea typeface="+mn-ea"/>
              <a:cs typeface="+mn-cs"/>
            </a:rPr>
            <a:t>２００</a:t>
          </a:r>
          <a:r>
            <a:rPr kumimoji="1" lang="ja-JP" altLang="ja-JP" sz="1100">
              <a:solidFill>
                <a:schemeClr val="dk1"/>
              </a:solidFill>
              <a:effectLst/>
              <a:latin typeface="+mn-lt"/>
              <a:ea typeface="+mn-ea"/>
              <a:cs typeface="+mn-cs"/>
            </a:rPr>
            <a:t>百万円積み立てたことによる増加</a:t>
          </a:r>
          <a:endParaRPr lang="ja-JP" altLang="ja-JP" sz="1400">
            <a:effectLst/>
          </a:endParaRPr>
        </a:p>
        <a:p>
          <a:r>
            <a:rPr kumimoji="1" lang="ja-JP" altLang="ja-JP" sz="1100">
              <a:solidFill>
                <a:schemeClr val="dk1"/>
              </a:solidFill>
              <a:effectLst/>
              <a:latin typeface="+mn-lt"/>
              <a:ea typeface="+mn-ea"/>
              <a:cs typeface="+mn-cs"/>
            </a:rPr>
            <a:t>基金利子・貸付金返還金分を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百万円積み立てたことによる増加</a:t>
          </a:r>
          <a:endParaRPr lang="ja-JP" altLang="ja-JP" sz="1400">
            <a:effectLst/>
          </a:endParaRPr>
        </a:p>
        <a:p>
          <a:r>
            <a:rPr kumimoji="1" lang="ja-JP" altLang="ja-JP" sz="1100">
              <a:solidFill>
                <a:schemeClr val="dk1"/>
              </a:solidFill>
              <a:effectLst/>
              <a:latin typeface="+mn-lt"/>
              <a:ea typeface="+mn-ea"/>
              <a:cs typeface="+mn-cs"/>
            </a:rPr>
            <a:t>歳入不足に伴い△</a:t>
          </a:r>
          <a:r>
            <a:rPr kumimoji="1" lang="ja-JP" altLang="en-US" sz="1100">
              <a:solidFill>
                <a:schemeClr val="dk1"/>
              </a:solidFill>
              <a:effectLst/>
              <a:latin typeface="+mn-lt"/>
              <a:ea typeface="+mn-ea"/>
              <a:cs typeface="+mn-cs"/>
            </a:rPr>
            <a:t>２４０</a:t>
          </a:r>
          <a:r>
            <a:rPr kumimoji="1" lang="ja-JP" altLang="ja-JP" sz="1100">
              <a:solidFill>
                <a:schemeClr val="dk1"/>
              </a:solidFill>
              <a:effectLst/>
              <a:latin typeface="+mn-lt"/>
              <a:ea typeface="+mn-ea"/>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学校再編成等大型事業を近年実施予定であり、取り崩して対応していく予定。</a:t>
          </a:r>
          <a:endParaRPr lang="ja-JP" altLang="ja-JP" sz="1400">
            <a:effectLst/>
          </a:endParaRPr>
        </a:p>
        <a:p>
          <a:r>
            <a:rPr kumimoji="1" lang="ja-JP" altLang="ja-JP" sz="1100">
              <a:solidFill>
                <a:schemeClr val="dk1"/>
              </a:solidFill>
              <a:effectLst/>
              <a:latin typeface="+mn-lt"/>
              <a:ea typeface="+mn-ea"/>
              <a:cs typeface="+mn-cs"/>
            </a:rPr>
            <a:t>基金残高については、景気後退による市税の大幅な減収や、大規模災害の発生など不測の事態に備えるため、毎年度１５億円程度の残高を引き続き確保していく。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普通交付税、臨時財政対策債償還基金費を３１百万円積み立てたことによる増加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地方債の償還予定額を踏まえ今後も利子分を積立て、繰上償還等を行う予定</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13839504</v>
      </c>
      <c r="BO4" s="371"/>
      <c r="BP4" s="371"/>
      <c r="BQ4" s="371"/>
      <c r="BR4" s="371"/>
      <c r="BS4" s="371"/>
      <c r="BT4" s="371"/>
      <c r="BU4" s="372"/>
      <c r="BV4" s="370">
        <v>13540233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7.3</v>
      </c>
      <c r="CU4" s="377"/>
      <c r="CV4" s="377"/>
      <c r="CW4" s="377"/>
      <c r="CX4" s="377"/>
      <c r="CY4" s="377"/>
      <c r="CZ4" s="377"/>
      <c r="DA4" s="378"/>
      <c r="DB4" s="376">
        <v>5.3</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13297641</v>
      </c>
      <c r="BO5" s="408"/>
      <c r="BP5" s="408"/>
      <c r="BQ5" s="408"/>
      <c r="BR5" s="408"/>
      <c r="BS5" s="408"/>
      <c r="BT5" s="408"/>
      <c r="BU5" s="409"/>
      <c r="BV5" s="407">
        <v>13153406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92.8</v>
      </c>
      <c r="CU5" s="405"/>
      <c r="CV5" s="405"/>
      <c r="CW5" s="405"/>
      <c r="CX5" s="405"/>
      <c r="CY5" s="405"/>
      <c r="CZ5" s="405"/>
      <c r="DA5" s="406"/>
      <c r="DB5" s="404">
        <v>97.9</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541863</v>
      </c>
      <c r="BO6" s="408"/>
      <c r="BP6" s="408"/>
      <c r="BQ6" s="408"/>
      <c r="BR6" s="408"/>
      <c r="BS6" s="408"/>
      <c r="BT6" s="408"/>
      <c r="BU6" s="409"/>
      <c r="BV6" s="407">
        <v>386827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93.5</v>
      </c>
      <c r="CU6" s="445"/>
      <c r="CV6" s="445"/>
      <c r="CW6" s="445"/>
      <c r="CX6" s="445"/>
      <c r="CY6" s="445"/>
      <c r="CZ6" s="445"/>
      <c r="DA6" s="446"/>
      <c r="DB6" s="444">
        <v>99.5</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13117</v>
      </c>
      <c r="BO7" s="408"/>
      <c r="BP7" s="408"/>
      <c r="BQ7" s="408"/>
      <c r="BR7" s="408"/>
      <c r="BS7" s="408"/>
      <c r="BT7" s="408"/>
      <c r="BU7" s="409"/>
      <c r="BV7" s="407">
        <v>5737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7200310</v>
      </c>
      <c r="CU7" s="408"/>
      <c r="CV7" s="408"/>
      <c r="CW7" s="408"/>
      <c r="CX7" s="408"/>
      <c r="CY7" s="408"/>
      <c r="CZ7" s="408"/>
      <c r="DA7" s="409"/>
      <c r="DB7" s="407">
        <v>7139534</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528746</v>
      </c>
      <c r="BO8" s="408"/>
      <c r="BP8" s="408"/>
      <c r="BQ8" s="408"/>
      <c r="BR8" s="408"/>
      <c r="BS8" s="408"/>
      <c r="BT8" s="408"/>
      <c r="BU8" s="409"/>
      <c r="BV8" s="407">
        <v>381090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0.53</v>
      </c>
      <c r="CU8" s="448"/>
      <c r="CV8" s="448"/>
      <c r="CW8" s="448"/>
      <c r="CX8" s="448"/>
      <c r="CY8" s="448"/>
      <c r="CZ8" s="448"/>
      <c r="DA8" s="449"/>
      <c r="DB8" s="447">
        <v>0.54</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24391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147656</v>
      </c>
      <c r="BO9" s="408"/>
      <c r="BP9" s="408"/>
      <c r="BQ9" s="408"/>
      <c r="BR9" s="408"/>
      <c r="BS9" s="408"/>
      <c r="BT9" s="408"/>
      <c r="BU9" s="409"/>
      <c r="BV9" s="407">
        <v>-61668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10.8</v>
      </c>
      <c r="CU9" s="405"/>
      <c r="CV9" s="405"/>
      <c r="CW9" s="405"/>
      <c r="CX9" s="405"/>
      <c r="CY9" s="405"/>
      <c r="CZ9" s="405"/>
      <c r="DA9" s="406"/>
      <c r="DB9" s="404">
        <v>12.5</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25940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9559</v>
      </c>
      <c r="BO10" s="408"/>
      <c r="BP10" s="408"/>
      <c r="BQ10" s="408"/>
      <c r="BR10" s="408"/>
      <c r="BS10" s="408"/>
      <c r="BT10" s="408"/>
      <c r="BU10" s="409"/>
      <c r="BV10" s="407">
        <v>9447</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23853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119</v>
      </c>
      <c r="AV12" s="440"/>
      <c r="AW12" s="440"/>
      <c r="AX12" s="440"/>
      <c r="AY12" s="441" t="s">
        <v>128</v>
      </c>
      <c r="AZ12" s="442"/>
      <c r="BA12" s="442"/>
      <c r="BB12" s="442"/>
      <c r="BC12" s="442"/>
      <c r="BD12" s="442"/>
      <c r="BE12" s="442"/>
      <c r="BF12" s="442"/>
      <c r="BG12" s="442"/>
      <c r="BH12" s="442"/>
      <c r="BI12" s="442"/>
      <c r="BJ12" s="442"/>
      <c r="BK12" s="442"/>
      <c r="BL12" s="442"/>
      <c r="BM12" s="443"/>
      <c r="BN12" s="407">
        <v>240000</v>
      </c>
      <c r="BO12" s="408"/>
      <c r="BP12" s="408"/>
      <c r="BQ12" s="408"/>
      <c r="BR12" s="408"/>
      <c r="BS12" s="408"/>
      <c r="BT12" s="408"/>
      <c r="BU12" s="409"/>
      <c r="BV12" s="407">
        <v>340000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23379</v>
      </c>
      <c r="S13" s="492"/>
      <c r="T13" s="492"/>
      <c r="U13" s="492"/>
      <c r="V13" s="493"/>
      <c r="W13" s="423" t="s">
        <v>131</v>
      </c>
      <c r="X13" s="424"/>
      <c r="Y13" s="424"/>
      <c r="Z13" s="424"/>
      <c r="AA13" s="424"/>
      <c r="AB13" s="414"/>
      <c r="AC13" s="458">
        <v>552</v>
      </c>
      <c r="AD13" s="459"/>
      <c r="AE13" s="459"/>
      <c r="AF13" s="459"/>
      <c r="AG13" s="501"/>
      <c r="AH13" s="458">
        <v>714</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-82785</v>
      </c>
      <c r="BO13" s="408"/>
      <c r="BP13" s="408"/>
      <c r="BQ13" s="408"/>
      <c r="BR13" s="408"/>
      <c r="BS13" s="408"/>
      <c r="BT13" s="408"/>
      <c r="BU13" s="409"/>
      <c r="BV13" s="407">
        <v>-392221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8.6</v>
      </c>
      <c r="CU13" s="405"/>
      <c r="CV13" s="405"/>
      <c r="CW13" s="405"/>
      <c r="CX13" s="405"/>
      <c r="CY13" s="405"/>
      <c r="CZ13" s="405"/>
      <c r="DA13" s="406"/>
      <c r="DB13" s="404">
        <v>9.1999999999999993</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24195</v>
      </c>
      <c r="S14" s="492"/>
      <c r="T14" s="492"/>
      <c r="U14" s="492"/>
      <c r="V14" s="493"/>
      <c r="W14" s="397"/>
      <c r="X14" s="398"/>
      <c r="Y14" s="398"/>
      <c r="Z14" s="398"/>
      <c r="AA14" s="398"/>
      <c r="AB14" s="387"/>
      <c r="AC14" s="494">
        <v>5.4</v>
      </c>
      <c r="AD14" s="495"/>
      <c r="AE14" s="495"/>
      <c r="AF14" s="495"/>
      <c r="AG14" s="496"/>
      <c r="AH14" s="494">
        <v>6.4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v>10.1</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23787</v>
      </c>
      <c r="S15" s="492"/>
      <c r="T15" s="492"/>
      <c r="U15" s="492"/>
      <c r="V15" s="493"/>
      <c r="W15" s="423" t="s">
        <v>137</v>
      </c>
      <c r="X15" s="424"/>
      <c r="Y15" s="424"/>
      <c r="Z15" s="424"/>
      <c r="AA15" s="424"/>
      <c r="AB15" s="414"/>
      <c r="AC15" s="458">
        <v>3268</v>
      </c>
      <c r="AD15" s="459"/>
      <c r="AE15" s="459"/>
      <c r="AF15" s="459"/>
      <c r="AG15" s="501"/>
      <c r="AH15" s="458">
        <v>3565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3305792</v>
      </c>
      <c r="BO15" s="371"/>
      <c r="BP15" s="371"/>
      <c r="BQ15" s="371"/>
      <c r="BR15" s="371"/>
      <c r="BS15" s="371"/>
      <c r="BT15" s="371"/>
      <c r="BU15" s="372"/>
      <c r="BV15" s="370">
        <v>3296018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31.9</v>
      </c>
      <c r="AD16" s="495"/>
      <c r="AE16" s="495"/>
      <c r="AF16" s="495"/>
      <c r="AG16" s="496"/>
      <c r="AH16" s="494">
        <v>31.8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6275037</v>
      </c>
      <c r="BO16" s="408"/>
      <c r="BP16" s="408"/>
      <c r="BQ16" s="408"/>
      <c r="BR16" s="408"/>
      <c r="BS16" s="408"/>
      <c r="BT16" s="408"/>
      <c r="BU16" s="409"/>
      <c r="BV16" s="407">
        <v>6147178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6438</v>
      </c>
      <c r="AD17" s="459"/>
      <c r="AE17" s="459"/>
      <c r="AF17" s="459"/>
      <c r="AG17" s="501"/>
      <c r="AH17" s="458">
        <v>6916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4179960</v>
      </c>
      <c r="BO17" s="408"/>
      <c r="BP17" s="408"/>
      <c r="BQ17" s="408"/>
      <c r="BR17" s="408"/>
      <c r="BS17" s="408"/>
      <c r="BT17" s="408"/>
      <c r="BU17" s="409"/>
      <c r="BV17" s="407">
        <v>4175672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111.01</v>
      </c>
      <c r="M18" s="531"/>
      <c r="N18" s="531"/>
      <c r="O18" s="531"/>
      <c r="P18" s="531"/>
      <c r="Q18" s="531"/>
      <c r="R18" s="532"/>
      <c r="S18" s="532"/>
      <c r="T18" s="532"/>
      <c r="U18" s="532"/>
      <c r="V18" s="533"/>
      <c r="W18" s="425"/>
      <c r="X18" s="426"/>
      <c r="Y18" s="426"/>
      <c r="Z18" s="426"/>
      <c r="AA18" s="426"/>
      <c r="AB18" s="417"/>
      <c r="AC18" s="534">
        <v>62.8</v>
      </c>
      <c r="AD18" s="535"/>
      <c r="AE18" s="535"/>
      <c r="AF18" s="535"/>
      <c r="AG18" s="536"/>
      <c r="AH18" s="534">
        <v>61.8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6902542</v>
      </c>
      <c r="BO18" s="408"/>
      <c r="BP18" s="408"/>
      <c r="BQ18" s="408"/>
      <c r="BR18" s="408"/>
      <c r="BS18" s="408"/>
      <c r="BT18" s="408"/>
      <c r="BU18" s="409"/>
      <c r="BV18" s="407">
        <v>7027206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220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9410804</v>
      </c>
      <c r="BO19" s="408"/>
      <c r="BP19" s="408"/>
      <c r="BQ19" s="408"/>
      <c r="BR19" s="408"/>
      <c r="BS19" s="408"/>
      <c r="BT19" s="408"/>
      <c r="BU19" s="409"/>
      <c r="BV19" s="407">
        <v>8990599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9910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7581324</v>
      </c>
      <c r="BO22" s="371"/>
      <c r="BP22" s="371"/>
      <c r="BQ22" s="371"/>
      <c r="BR22" s="371"/>
      <c r="BS22" s="371"/>
      <c r="BT22" s="371"/>
      <c r="BU22" s="372"/>
      <c r="BV22" s="370">
        <v>8677124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7285186</v>
      </c>
      <c r="BO23" s="408"/>
      <c r="BP23" s="408"/>
      <c r="BQ23" s="408"/>
      <c r="BR23" s="408"/>
      <c r="BS23" s="408"/>
      <c r="BT23" s="408"/>
      <c r="BU23" s="409"/>
      <c r="BV23" s="407">
        <v>8258478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8100</v>
      </c>
      <c r="R24" s="459"/>
      <c r="S24" s="459"/>
      <c r="T24" s="459"/>
      <c r="U24" s="459"/>
      <c r="V24" s="501"/>
      <c r="W24" s="553"/>
      <c r="X24" s="554"/>
      <c r="Y24" s="555"/>
      <c r="Z24" s="457" t="s">
        <v>162</v>
      </c>
      <c r="AA24" s="437"/>
      <c r="AB24" s="437"/>
      <c r="AC24" s="437"/>
      <c r="AD24" s="437"/>
      <c r="AE24" s="437"/>
      <c r="AF24" s="437"/>
      <c r="AG24" s="438"/>
      <c r="AH24" s="458">
        <v>196</v>
      </c>
      <c r="AI24" s="459"/>
      <c r="AJ24" s="459"/>
      <c r="AK24" s="459"/>
      <c r="AL24" s="501"/>
      <c r="AM24" s="458">
        <v>627788</v>
      </c>
      <c r="AN24" s="459"/>
      <c r="AO24" s="459"/>
      <c r="AP24" s="459"/>
      <c r="AQ24" s="459"/>
      <c r="AR24" s="501"/>
      <c r="AS24" s="458">
        <v>3203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4158021</v>
      </c>
      <c r="BO24" s="408"/>
      <c r="BP24" s="408"/>
      <c r="BQ24" s="408"/>
      <c r="BR24" s="408"/>
      <c r="BS24" s="408"/>
      <c r="BT24" s="408"/>
      <c r="BU24" s="409"/>
      <c r="BV24" s="407">
        <v>4906949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6600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1060962</v>
      </c>
      <c r="BO25" s="371"/>
      <c r="BP25" s="371"/>
      <c r="BQ25" s="371"/>
      <c r="BR25" s="371"/>
      <c r="BS25" s="371"/>
      <c r="BT25" s="371"/>
      <c r="BU25" s="372"/>
      <c r="BV25" s="370">
        <v>903262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6040</v>
      </c>
      <c r="R26" s="459"/>
      <c r="S26" s="459"/>
      <c r="T26" s="459"/>
      <c r="U26" s="459"/>
      <c r="V26" s="501"/>
      <c r="W26" s="553"/>
      <c r="X26" s="554"/>
      <c r="Y26" s="555"/>
      <c r="Z26" s="457" t="s">
        <v>168</v>
      </c>
      <c r="AA26" s="559"/>
      <c r="AB26" s="559"/>
      <c r="AC26" s="559"/>
      <c r="AD26" s="559"/>
      <c r="AE26" s="559"/>
      <c r="AF26" s="559"/>
      <c r="AG26" s="560"/>
      <c r="AH26" s="458">
        <v>6</v>
      </c>
      <c r="AI26" s="459"/>
      <c r="AJ26" s="459"/>
      <c r="AK26" s="459"/>
      <c r="AL26" s="501"/>
      <c r="AM26" s="458">
        <v>22890</v>
      </c>
      <c r="AN26" s="459"/>
      <c r="AO26" s="459"/>
      <c r="AP26" s="459"/>
      <c r="AQ26" s="459"/>
      <c r="AR26" s="501"/>
      <c r="AS26" s="458">
        <v>3815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4000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276142</v>
      </c>
      <c r="BO27" s="527"/>
      <c r="BP27" s="527"/>
      <c r="BQ27" s="527"/>
      <c r="BR27" s="527"/>
      <c r="BS27" s="527"/>
      <c r="BT27" s="527"/>
      <c r="BU27" s="528"/>
      <c r="BV27" s="526">
        <v>276132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174</v>
      </c>
      <c r="F28" s="437"/>
      <c r="G28" s="437"/>
      <c r="H28" s="437"/>
      <c r="I28" s="437"/>
      <c r="J28" s="437"/>
      <c r="K28" s="438"/>
      <c r="L28" s="458">
        <v>1</v>
      </c>
      <c r="M28" s="459"/>
      <c r="N28" s="459"/>
      <c r="O28" s="459"/>
      <c r="P28" s="501"/>
      <c r="Q28" s="458">
        <v>3600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1432363</v>
      </c>
      <c r="BO28" s="371"/>
      <c r="BP28" s="371"/>
      <c r="BQ28" s="371"/>
      <c r="BR28" s="371"/>
      <c r="BS28" s="371"/>
      <c r="BT28" s="371"/>
      <c r="BU28" s="372"/>
      <c r="BV28" s="370">
        <v>1462804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177</v>
      </c>
      <c r="F29" s="437"/>
      <c r="G29" s="437"/>
      <c r="H29" s="437"/>
      <c r="I29" s="437"/>
      <c r="J29" s="437"/>
      <c r="K29" s="438"/>
      <c r="L29" s="458">
        <v>11</v>
      </c>
      <c r="M29" s="459"/>
      <c r="N29" s="459"/>
      <c r="O29" s="459"/>
      <c r="P29" s="501"/>
      <c r="Q29" s="458">
        <v>3300</v>
      </c>
      <c r="R29" s="459"/>
      <c r="S29" s="459"/>
      <c r="T29" s="459"/>
      <c r="U29" s="459"/>
      <c r="V29" s="501"/>
      <c r="W29" s="556"/>
      <c r="X29" s="557"/>
      <c r="Y29" s="558"/>
      <c r="Z29" s="457" t="s">
        <v>178</v>
      </c>
      <c r="AA29" s="437"/>
      <c r="AB29" s="437"/>
      <c r="AC29" s="437"/>
      <c r="AD29" s="437"/>
      <c r="AE29" s="437"/>
      <c r="AF29" s="437"/>
      <c r="AG29" s="438"/>
      <c r="AH29" s="458">
        <v>198</v>
      </c>
      <c r="AI29" s="459"/>
      <c r="AJ29" s="459"/>
      <c r="AK29" s="459"/>
      <c r="AL29" s="501"/>
      <c r="AM29" s="458">
        <v>634938</v>
      </c>
      <c r="AN29" s="459"/>
      <c r="AO29" s="459"/>
      <c r="AP29" s="459"/>
      <c r="AQ29" s="459"/>
      <c r="AR29" s="501"/>
      <c r="AS29" s="458">
        <v>3207</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506625</v>
      </c>
      <c r="BO29" s="408"/>
      <c r="BP29" s="408"/>
      <c r="BQ29" s="408"/>
      <c r="BR29" s="408"/>
      <c r="BS29" s="408"/>
      <c r="BT29" s="408"/>
      <c r="BU29" s="409"/>
      <c r="BV29" s="407">
        <v>475078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2027576</v>
      </c>
      <c r="BO30" s="527"/>
      <c r="BP30" s="527"/>
      <c r="BQ30" s="527"/>
      <c r="BR30" s="527"/>
      <c r="BS30" s="527"/>
      <c r="BT30" s="527"/>
      <c r="BU30" s="528"/>
      <c r="BV30" s="526">
        <v>1584167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IF('各会計、関係団体の財政状況及び健全化判断比率'!B33="","",'各会計、関係団体の財政状況及び健全化判断比率'!B33)</f>
        <v>工業用地造成事業特別会計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上毛町外一市一町矢方池土木組合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ぶぜん街づくり会社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住宅新築資金等貸付事業特別会計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後期高齢者医療事業特別会計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IF('各会計、関係団体の財政状況及び健全化判断比率'!B31="","",'各会計、関係団体の財政状況及び健全化判断比率'!B31)</f>
        <v>東部地区工業用水道事業会計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吉富町外一市中学校組合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豊前市土地開発公社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c r="A36" s="181"/>
      <c r="B36" s="205"/>
      <c r="C36" s="597">
        <f>IF(E36="","",C35+1)</f>
        <v>3</v>
      </c>
      <c r="D36" s="597"/>
      <c r="E36" s="598" t="str">
        <f>IF('各会計、関係団体の財政状況及び健全化判断比率'!B9="","",'各会計、関係団体の財政状況及び健全化判断比率'!B9)</f>
        <v>市営駐車場事業特別会計</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IF('各会計、関係団体の財政状況及び健全化判断比率'!B32="","",'各会計、関係団体の財政状況及び健全化判断比率'!B32)</f>
        <v>公共下水道事業会計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福岡県市町村消防団員等公務災害補償組合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f>IF(E37="","",C36+1)</f>
        <v>4</v>
      </c>
      <c r="D37" s="597"/>
      <c r="E37" s="598" t="str">
        <f>IF('各会計、関係団体の財政状況及び健全化判断比率'!B10="","",'各会計、関係団体の財政状況及び健全化判断比率'!B10)</f>
        <v>バス事業特別会計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豊前市外二町財産組合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京築広域市町村圏事務組合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豊前市外二町清掃施設組合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福岡県自治振興組合（一般会計）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福岡県自治振興組合（公文書館事業特別会計）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福岡県介護保険広域連合（一般会計）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福岡県介護保険広域連合（介護保険事業特別会計）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rh+fpA5guToUZZgfRZbNuOXoAgbFZuqSMMaltDTjfRZQLsx0Vbt/dx6UsZMPtAKNZyzKPc5wmOPwepCpI2glyA==" saltValue="plRSS11NqurtPdU7Zj334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216</v>
      </c>
      <c r="C5" s="610"/>
      <c r="D5" s="610"/>
      <c r="E5" s="610"/>
      <c r="F5" s="610"/>
      <c r="G5" s="610"/>
      <c r="H5" s="610"/>
      <c r="I5" s="610"/>
      <c r="J5" s="610"/>
      <c r="K5" s="610"/>
      <c r="L5" s="610"/>
      <c r="M5" s="610"/>
      <c r="N5" s="610"/>
      <c r="O5" s="610"/>
      <c r="P5" s="610"/>
      <c r="Q5" s="611"/>
      <c r="R5" s="612">
        <v>3508549</v>
      </c>
      <c r="S5" s="613"/>
      <c r="T5" s="613"/>
      <c r="U5" s="613"/>
      <c r="V5" s="613"/>
      <c r="W5" s="613"/>
      <c r="X5" s="613"/>
      <c r="Y5" s="614"/>
      <c r="Z5" s="615">
        <v>25.4</v>
      </c>
      <c r="AA5" s="615"/>
      <c r="AB5" s="615"/>
      <c r="AC5" s="615"/>
      <c r="AD5" s="616">
        <v>3508549</v>
      </c>
      <c r="AE5" s="616"/>
      <c r="AF5" s="616"/>
      <c r="AG5" s="616"/>
      <c r="AH5" s="616"/>
      <c r="AI5" s="616"/>
      <c r="AJ5" s="616"/>
      <c r="AK5" s="616"/>
      <c r="AL5" s="617">
        <v>47.5</v>
      </c>
      <c r="AM5" s="618"/>
      <c r="AN5" s="618"/>
      <c r="AO5" s="619"/>
      <c r="AP5" s="609" t="s">
        <v>217</v>
      </c>
      <c r="AQ5" s="610"/>
      <c r="AR5" s="610"/>
      <c r="AS5" s="610"/>
      <c r="AT5" s="610"/>
      <c r="AU5" s="610"/>
      <c r="AV5" s="610"/>
      <c r="AW5" s="610"/>
      <c r="AX5" s="610"/>
      <c r="AY5" s="610"/>
      <c r="AZ5" s="610"/>
      <c r="BA5" s="610"/>
      <c r="BB5" s="610"/>
      <c r="BC5" s="610"/>
      <c r="BD5" s="610"/>
      <c r="BE5" s="610"/>
      <c r="BF5" s="611"/>
      <c r="BG5" s="623">
        <v>3508549</v>
      </c>
      <c r="BH5" s="624"/>
      <c r="BI5" s="624"/>
      <c r="BJ5" s="624"/>
      <c r="BK5" s="624"/>
      <c r="BL5" s="624"/>
      <c r="BM5" s="624"/>
      <c r="BN5" s="625"/>
      <c r="BO5" s="626">
        <v>100</v>
      </c>
      <c r="BP5" s="626"/>
      <c r="BQ5" s="626"/>
      <c r="BR5" s="626"/>
      <c r="BS5" s="627">
        <v>178660</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c r="B6" s="620" t="s">
        <v>221</v>
      </c>
      <c r="C6" s="621"/>
      <c r="D6" s="621"/>
      <c r="E6" s="621"/>
      <c r="F6" s="621"/>
      <c r="G6" s="621"/>
      <c r="H6" s="621"/>
      <c r="I6" s="621"/>
      <c r="J6" s="621"/>
      <c r="K6" s="621"/>
      <c r="L6" s="621"/>
      <c r="M6" s="621"/>
      <c r="N6" s="621"/>
      <c r="O6" s="621"/>
      <c r="P6" s="621"/>
      <c r="Q6" s="622"/>
      <c r="R6" s="623">
        <v>122600</v>
      </c>
      <c r="S6" s="624"/>
      <c r="T6" s="624"/>
      <c r="U6" s="624"/>
      <c r="V6" s="624"/>
      <c r="W6" s="624"/>
      <c r="X6" s="624"/>
      <c r="Y6" s="625"/>
      <c r="Z6" s="626">
        <v>0.9</v>
      </c>
      <c r="AA6" s="626"/>
      <c r="AB6" s="626"/>
      <c r="AC6" s="626"/>
      <c r="AD6" s="627">
        <v>122600</v>
      </c>
      <c r="AE6" s="627"/>
      <c r="AF6" s="627"/>
      <c r="AG6" s="627"/>
      <c r="AH6" s="627"/>
      <c r="AI6" s="627"/>
      <c r="AJ6" s="627"/>
      <c r="AK6" s="627"/>
      <c r="AL6" s="628">
        <v>1.7</v>
      </c>
      <c r="AM6" s="629"/>
      <c r="AN6" s="629"/>
      <c r="AO6" s="630"/>
      <c r="AP6" s="620" t="s">
        <v>222</v>
      </c>
      <c r="AQ6" s="621"/>
      <c r="AR6" s="621"/>
      <c r="AS6" s="621"/>
      <c r="AT6" s="621"/>
      <c r="AU6" s="621"/>
      <c r="AV6" s="621"/>
      <c r="AW6" s="621"/>
      <c r="AX6" s="621"/>
      <c r="AY6" s="621"/>
      <c r="AZ6" s="621"/>
      <c r="BA6" s="621"/>
      <c r="BB6" s="621"/>
      <c r="BC6" s="621"/>
      <c r="BD6" s="621"/>
      <c r="BE6" s="621"/>
      <c r="BF6" s="622"/>
      <c r="BG6" s="623">
        <v>3508549</v>
      </c>
      <c r="BH6" s="624"/>
      <c r="BI6" s="624"/>
      <c r="BJ6" s="624"/>
      <c r="BK6" s="624"/>
      <c r="BL6" s="624"/>
      <c r="BM6" s="624"/>
      <c r="BN6" s="625"/>
      <c r="BO6" s="626">
        <v>100</v>
      </c>
      <c r="BP6" s="626"/>
      <c r="BQ6" s="626"/>
      <c r="BR6" s="626"/>
      <c r="BS6" s="627">
        <v>178660</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125751</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125751</v>
      </c>
      <c r="DR6" s="624"/>
      <c r="DS6" s="624"/>
      <c r="DT6" s="624"/>
      <c r="DU6" s="624"/>
      <c r="DV6" s="624"/>
      <c r="DW6" s="624"/>
      <c r="DX6" s="624"/>
      <c r="DY6" s="624"/>
      <c r="DZ6" s="624"/>
      <c r="EA6" s="624"/>
      <c r="EB6" s="624"/>
      <c r="EC6" s="633"/>
    </row>
    <row r="7" spans="2:143" ht="11.25" customHeight="1">
      <c r="B7" s="620" t="s">
        <v>224</v>
      </c>
      <c r="C7" s="621"/>
      <c r="D7" s="621"/>
      <c r="E7" s="621"/>
      <c r="F7" s="621"/>
      <c r="G7" s="621"/>
      <c r="H7" s="621"/>
      <c r="I7" s="621"/>
      <c r="J7" s="621"/>
      <c r="K7" s="621"/>
      <c r="L7" s="621"/>
      <c r="M7" s="621"/>
      <c r="N7" s="621"/>
      <c r="O7" s="621"/>
      <c r="P7" s="621"/>
      <c r="Q7" s="622"/>
      <c r="R7" s="623">
        <v>636</v>
      </c>
      <c r="S7" s="624"/>
      <c r="T7" s="624"/>
      <c r="U7" s="624"/>
      <c r="V7" s="624"/>
      <c r="W7" s="624"/>
      <c r="X7" s="624"/>
      <c r="Y7" s="625"/>
      <c r="Z7" s="626">
        <v>0</v>
      </c>
      <c r="AA7" s="626"/>
      <c r="AB7" s="626"/>
      <c r="AC7" s="626"/>
      <c r="AD7" s="627">
        <v>636</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1212801</v>
      </c>
      <c r="BH7" s="624"/>
      <c r="BI7" s="624"/>
      <c r="BJ7" s="624"/>
      <c r="BK7" s="624"/>
      <c r="BL7" s="624"/>
      <c r="BM7" s="624"/>
      <c r="BN7" s="625"/>
      <c r="BO7" s="626">
        <v>34.6</v>
      </c>
      <c r="BP7" s="626"/>
      <c r="BQ7" s="626"/>
      <c r="BR7" s="626"/>
      <c r="BS7" s="627">
        <v>48066</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2068169</v>
      </c>
      <c r="CS7" s="624"/>
      <c r="CT7" s="624"/>
      <c r="CU7" s="624"/>
      <c r="CV7" s="624"/>
      <c r="CW7" s="624"/>
      <c r="CX7" s="624"/>
      <c r="CY7" s="625"/>
      <c r="CZ7" s="626">
        <v>15.6</v>
      </c>
      <c r="DA7" s="626"/>
      <c r="DB7" s="626"/>
      <c r="DC7" s="626"/>
      <c r="DD7" s="632">
        <v>8682</v>
      </c>
      <c r="DE7" s="624"/>
      <c r="DF7" s="624"/>
      <c r="DG7" s="624"/>
      <c r="DH7" s="624"/>
      <c r="DI7" s="624"/>
      <c r="DJ7" s="624"/>
      <c r="DK7" s="624"/>
      <c r="DL7" s="624"/>
      <c r="DM7" s="624"/>
      <c r="DN7" s="624"/>
      <c r="DO7" s="624"/>
      <c r="DP7" s="625"/>
      <c r="DQ7" s="632">
        <v>1565684</v>
      </c>
      <c r="DR7" s="624"/>
      <c r="DS7" s="624"/>
      <c r="DT7" s="624"/>
      <c r="DU7" s="624"/>
      <c r="DV7" s="624"/>
      <c r="DW7" s="624"/>
      <c r="DX7" s="624"/>
      <c r="DY7" s="624"/>
      <c r="DZ7" s="624"/>
      <c r="EA7" s="624"/>
      <c r="EB7" s="624"/>
      <c r="EC7" s="633"/>
    </row>
    <row r="8" spans="2:143" ht="11.25" customHeight="1">
      <c r="B8" s="620" t="s">
        <v>227</v>
      </c>
      <c r="C8" s="621"/>
      <c r="D8" s="621"/>
      <c r="E8" s="621"/>
      <c r="F8" s="621"/>
      <c r="G8" s="621"/>
      <c r="H8" s="621"/>
      <c r="I8" s="621"/>
      <c r="J8" s="621"/>
      <c r="K8" s="621"/>
      <c r="L8" s="621"/>
      <c r="M8" s="621"/>
      <c r="N8" s="621"/>
      <c r="O8" s="621"/>
      <c r="P8" s="621"/>
      <c r="Q8" s="622"/>
      <c r="R8" s="623">
        <v>13105</v>
      </c>
      <c r="S8" s="624"/>
      <c r="T8" s="624"/>
      <c r="U8" s="624"/>
      <c r="V8" s="624"/>
      <c r="W8" s="624"/>
      <c r="X8" s="624"/>
      <c r="Y8" s="625"/>
      <c r="Z8" s="626">
        <v>0.1</v>
      </c>
      <c r="AA8" s="626"/>
      <c r="AB8" s="626"/>
      <c r="AC8" s="626"/>
      <c r="AD8" s="627">
        <v>13105</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41052</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5701200</v>
      </c>
      <c r="CS8" s="624"/>
      <c r="CT8" s="624"/>
      <c r="CU8" s="624"/>
      <c r="CV8" s="624"/>
      <c r="CW8" s="624"/>
      <c r="CX8" s="624"/>
      <c r="CY8" s="625"/>
      <c r="CZ8" s="626">
        <v>42.9</v>
      </c>
      <c r="DA8" s="626"/>
      <c r="DB8" s="626"/>
      <c r="DC8" s="626"/>
      <c r="DD8" s="632">
        <v>152503</v>
      </c>
      <c r="DE8" s="624"/>
      <c r="DF8" s="624"/>
      <c r="DG8" s="624"/>
      <c r="DH8" s="624"/>
      <c r="DI8" s="624"/>
      <c r="DJ8" s="624"/>
      <c r="DK8" s="624"/>
      <c r="DL8" s="624"/>
      <c r="DM8" s="624"/>
      <c r="DN8" s="624"/>
      <c r="DO8" s="624"/>
      <c r="DP8" s="625"/>
      <c r="DQ8" s="632">
        <v>2871386</v>
      </c>
      <c r="DR8" s="624"/>
      <c r="DS8" s="624"/>
      <c r="DT8" s="624"/>
      <c r="DU8" s="624"/>
      <c r="DV8" s="624"/>
      <c r="DW8" s="624"/>
      <c r="DX8" s="624"/>
      <c r="DY8" s="624"/>
      <c r="DZ8" s="624"/>
      <c r="EA8" s="624"/>
      <c r="EB8" s="624"/>
      <c r="EC8" s="633"/>
    </row>
    <row r="9" spans="2:143" ht="11.25" customHeight="1">
      <c r="B9" s="620" t="s">
        <v>230</v>
      </c>
      <c r="C9" s="621"/>
      <c r="D9" s="621"/>
      <c r="E9" s="621"/>
      <c r="F9" s="621"/>
      <c r="G9" s="621"/>
      <c r="H9" s="621"/>
      <c r="I9" s="621"/>
      <c r="J9" s="621"/>
      <c r="K9" s="621"/>
      <c r="L9" s="621"/>
      <c r="M9" s="621"/>
      <c r="N9" s="621"/>
      <c r="O9" s="621"/>
      <c r="P9" s="621"/>
      <c r="Q9" s="622"/>
      <c r="R9" s="623">
        <v>16188</v>
      </c>
      <c r="S9" s="624"/>
      <c r="T9" s="624"/>
      <c r="U9" s="624"/>
      <c r="V9" s="624"/>
      <c r="W9" s="624"/>
      <c r="X9" s="624"/>
      <c r="Y9" s="625"/>
      <c r="Z9" s="626">
        <v>0.1</v>
      </c>
      <c r="AA9" s="626"/>
      <c r="AB9" s="626"/>
      <c r="AC9" s="626"/>
      <c r="AD9" s="627">
        <v>16188</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948321</v>
      </c>
      <c r="BH9" s="624"/>
      <c r="BI9" s="624"/>
      <c r="BJ9" s="624"/>
      <c r="BK9" s="624"/>
      <c r="BL9" s="624"/>
      <c r="BM9" s="624"/>
      <c r="BN9" s="625"/>
      <c r="BO9" s="626">
        <v>27</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929200</v>
      </c>
      <c r="CS9" s="624"/>
      <c r="CT9" s="624"/>
      <c r="CU9" s="624"/>
      <c r="CV9" s="624"/>
      <c r="CW9" s="624"/>
      <c r="CX9" s="624"/>
      <c r="CY9" s="625"/>
      <c r="CZ9" s="626">
        <v>7</v>
      </c>
      <c r="DA9" s="626"/>
      <c r="DB9" s="626"/>
      <c r="DC9" s="626"/>
      <c r="DD9" s="632">
        <v>11751</v>
      </c>
      <c r="DE9" s="624"/>
      <c r="DF9" s="624"/>
      <c r="DG9" s="624"/>
      <c r="DH9" s="624"/>
      <c r="DI9" s="624"/>
      <c r="DJ9" s="624"/>
      <c r="DK9" s="624"/>
      <c r="DL9" s="624"/>
      <c r="DM9" s="624"/>
      <c r="DN9" s="624"/>
      <c r="DO9" s="624"/>
      <c r="DP9" s="625"/>
      <c r="DQ9" s="632">
        <v>767068</v>
      </c>
      <c r="DR9" s="624"/>
      <c r="DS9" s="624"/>
      <c r="DT9" s="624"/>
      <c r="DU9" s="624"/>
      <c r="DV9" s="624"/>
      <c r="DW9" s="624"/>
      <c r="DX9" s="624"/>
      <c r="DY9" s="624"/>
      <c r="DZ9" s="624"/>
      <c r="EA9" s="624"/>
      <c r="EB9" s="624"/>
      <c r="EC9" s="633"/>
    </row>
    <row r="10" spans="2:143" ht="11.25" customHeight="1">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75173</v>
      </c>
      <c r="BH10" s="624"/>
      <c r="BI10" s="624"/>
      <c r="BJ10" s="624"/>
      <c r="BK10" s="624"/>
      <c r="BL10" s="624"/>
      <c r="BM10" s="624"/>
      <c r="BN10" s="625"/>
      <c r="BO10" s="626">
        <v>2.1</v>
      </c>
      <c r="BP10" s="626"/>
      <c r="BQ10" s="626"/>
      <c r="BR10" s="626"/>
      <c r="BS10" s="627">
        <v>12403</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6543</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5006</v>
      </c>
      <c r="DR10" s="624"/>
      <c r="DS10" s="624"/>
      <c r="DT10" s="624"/>
      <c r="DU10" s="624"/>
      <c r="DV10" s="624"/>
      <c r="DW10" s="624"/>
      <c r="DX10" s="624"/>
      <c r="DY10" s="624"/>
      <c r="DZ10" s="624"/>
      <c r="EA10" s="624"/>
      <c r="EB10" s="624"/>
      <c r="EC10" s="633"/>
    </row>
    <row r="11" spans="2:143" ht="11.25" customHeight="1">
      <c r="B11" s="620" t="s">
        <v>236</v>
      </c>
      <c r="C11" s="621"/>
      <c r="D11" s="621"/>
      <c r="E11" s="621"/>
      <c r="F11" s="621"/>
      <c r="G11" s="621"/>
      <c r="H11" s="621"/>
      <c r="I11" s="621"/>
      <c r="J11" s="621"/>
      <c r="K11" s="621"/>
      <c r="L11" s="621"/>
      <c r="M11" s="621"/>
      <c r="N11" s="621"/>
      <c r="O11" s="621"/>
      <c r="P11" s="621"/>
      <c r="Q11" s="622"/>
      <c r="R11" s="623">
        <v>596470</v>
      </c>
      <c r="S11" s="624"/>
      <c r="T11" s="624"/>
      <c r="U11" s="624"/>
      <c r="V11" s="624"/>
      <c r="W11" s="624"/>
      <c r="X11" s="624"/>
      <c r="Y11" s="625"/>
      <c r="Z11" s="628">
        <v>4.3</v>
      </c>
      <c r="AA11" s="629"/>
      <c r="AB11" s="629"/>
      <c r="AC11" s="635"/>
      <c r="AD11" s="632">
        <v>596470</v>
      </c>
      <c r="AE11" s="624"/>
      <c r="AF11" s="624"/>
      <c r="AG11" s="624"/>
      <c r="AH11" s="624"/>
      <c r="AI11" s="624"/>
      <c r="AJ11" s="624"/>
      <c r="AK11" s="625"/>
      <c r="AL11" s="628">
        <v>8.1</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148255</v>
      </c>
      <c r="BH11" s="624"/>
      <c r="BI11" s="624"/>
      <c r="BJ11" s="624"/>
      <c r="BK11" s="624"/>
      <c r="BL11" s="624"/>
      <c r="BM11" s="624"/>
      <c r="BN11" s="625"/>
      <c r="BO11" s="626">
        <v>4.2</v>
      </c>
      <c r="BP11" s="626"/>
      <c r="BQ11" s="626"/>
      <c r="BR11" s="626"/>
      <c r="BS11" s="627">
        <v>35663</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561830</v>
      </c>
      <c r="CS11" s="624"/>
      <c r="CT11" s="624"/>
      <c r="CU11" s="624"/>
      <c r="CV11" s="624"/>
      <c r="CW11" s="624"/>
      <c r="CX11" s="624"/>
      <c r="CY11" s="625"/>
      <c r="CZ11" s="626">
        <v>4.2</v>
      </c>
      <c r="DA11" s="626"/>
      <c r="DB11" s="626"/>
      <c r="DC11" s="626"/>
      <c r="DD11" s="632">
        <v>169413</v>
      </c>
      <c r="DE11" s="624"/>
      <c r="DF11" s="624"/>
      <c r="DG11" s="624"/>
      <c r="DH11" s="624"/>
      <c r="DI11" s="624"/>
      <c r="DJ11" s="624"/>
      <c r="DK11" s="624"/>
      <c r="DL11" s="624"/>
      <c r="DM11" s="624"/>
      <c r="DN11" s="624"/>
      <c r="DO11" s="624"/>
      <c r="DP11" s="625"/>
      <c r="DQ11" s="632">
        <v>282425</v>
      </c>
      <c r="DR11" s="624"/>
      <c r="DS11" s="624"/>
      <c r="DT11" s="624"/>
      <c r="DU11" s="624"/>
      <c r="DV11" s="624"/>
      <c r="DW11" s="624"/>
      <c r="DX11" s="624"/>
      <c r="DY11" s="624"/>
      <c r="DZ11" s="624"/>
      <c r="EA11" s="624"/>
      <c r="EB11" s="624"/>
      <c r="EC11" s="633"/>
    </row>
    <row r="12" spans="2:143" ht="11.25" customHeight="1">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1996004</v>
      </c>
      <c r="BH12" s="624"/>
      <c r="BI12" s="624"/>
      <c r="BJ12" s="624"/>
      <c r="BK12" s="624"/>
      <c r="BL12" s="624"/>
      <c r="BM12" s="624"/>
      <c r="BN12" s="625"/>
      <c r="BO12" s="626">
        <v>56.9</v>
      </c>
      <c r="BP12" s="626"/>
      <c r="BQ12" s="626"/>
      <c r="BR12" s="626"/>
      <c r="BS12" s="627">
        <v>130594</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320067</v>
      </c>
      <c r="CS12" s="624"/>
      <c r="CT12" s="624"/>
      <c r="CU12" s="624"/>
      <c r="CV12" s="624"/>
      <c r="CW12" s="624"/>
      <c r="CX12" s="624"/>
      <c r="CY12" s="625"/>
      <c r="CZ12" s="626">
        <v>2.4</v>
      </c>
      <c r="DA12" s="626"/>
      <c r="DB12" s="626"/>
      <c r="DC12" s="626"/>
      <c r="DD12" s="632">
        <v>18372</v>
      </c>
      <c r="DE12" s="624"/>
      <c r="DF12" s="624"/>
      <c r="DG12" s="624"/>
      <c r="DH12" s="624"/>
      <c r="DI12" s="624"/>
      <c r="DJ12" s="624"/>
      <c r="DK12" s="624"/>
      <c r="DL12" s="624"/>
      <c r="DM12" s="624"/>
      <c r="DN12" s="624"/>
      <c r="DO12" s="624"/>
      <c r="DP12" s="625"/>
      <c r="DQ12" s="632">
        <v>205702</v>
      </c>
      <c r="DR12" s="624"/>
      <c r="DS12" s="624"/>
      <c r="DT12" s="624"/>
      <c r="DU12" s="624"/>
      <c r="DV12" s="624"/>
      <c r="DW12" s="624"/>
      <c r="DX12" s="624"/>
      <c r="DY12" s="624"/>
      <c r="DZ12" s="624"/>
      <c r="EA12" s="624"/>
      <c r="EB12" s="624"/>
      <c r="EC12" s="633"/>
    </row>
    <row r="13" spans="2:143" ht="11.25" customHeight="1">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1978491</v>
      </c>
      <c r="BH13" s="624"/>
      <c r="BI13" s="624"/>
      <c r="BJ13" s="624"/>
      <c r="BK13" s="624"/>
      <c r="BL13" s="624"/>
      <c r="BM13" s="624"/>
      <c r="BN13" s="625"/>
      <c r="BO13" s="626">
        <v>56.4</v>
      </c>
      <c r="BP13" s="626"/>
      <c r="BQ13" s="626"/>
      <c r="BR13" s="626"/>
      <c r="BS13" s="627">
        <v>130594</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771566</v>
      </c>
      <c r="CS13" s="624"/>
      <c r="CT13" s="624"/>
      <c r="CU13" s="624"/>
      <c r="CV13" s="624"/>
      <c r="CW13" s="624"/>
      <c r="CX13" s="624"/>
      <c r="CY13" s="625"/>
      <c r="CZ13" s="626">
        <v>5.8</v>
      </c>
      <c r="DA13" s="626"/>
      <c r="DB13" s="626"/>
      <c r="DC13" s="626"/>
      <c r="DD13" s="632">
        <v>267669</v>
      </c>
      <c r="DE13" s="624"/>
      <c r="DF13" s="624"/>
      <c r="DG13" s="624"/>
      <c r="DH13" s="624"/>
      <c r="DI13" s="624"/>
      <c r="DJ13" s="624"/>
      <c r="DK13" s="624"/>
      <c r="DL13" s="624"/>
      <c r="DM13" s="624"/>
      <c r="DN13" s="624"/>
      <c r="DO13" s="624"/>
      <c r="DP13" s="625"/>
      <c r="DQ13" s="632">
        <v>528883</v>
      </c>
      <c r="DR13" s="624"/>
      <c r="DS13" s="624"/>
      <c r="DT13" s="624"/>
      <c r="DU13" s="624"/>
      <c r="DV13" s="624"/>
      <c r="DW13" s="624"/>
      <c r="DX13" s="624"/>
      <c r="DY13" s="624"/>
      <c r="DZ13" s="624"/>
      <c r="EA13" s="624"/>
      <c r="EB13" s="624"/>
      <c r="EC13" s="633"/>
    </row>
    <row r="14" spans="2:143" ht="11.25" customHeight="1">
      <c r="B14" s="620" t="s">
        <v>245</v>
      </c>
      <c r="C14" s="621"/>
      <c r="D14" s="621"/>
      <c r="E14" s="621"/>
      <c r="F14" s="621"/>
      <c r="G14" s="621"/>
      <c r="H14" s="621"/>
      <c r="I14" s="621"/>
      <c r="J14" s="621"/>
      <c r="K14" s="621"/>
      <c r="L14" s="621"/>
      <c r="M14" s="621"/>
      <c r="N14" s="621"/>
      <c r="O14" s="621"/>
      <c r="P14" s="621"/>
      <c r="Q14" s="622"/>
      <c r="R14" s="623">
        <v>1094</v>
      </c>
      <c r="S14" s="624"/>
      <c r="T14" s="624"/>
      <c r="U14" s="624"/>
      <c r="V14" s="624"/>
      <c r="W14" s="624"/>
      <c r="X14" s="624"/>
      <c r="Y14" s="625"/>
      <c r="Z14" s="626">
        <v>0</v>
      </c>
      <c r="AA14" s="626"/>
      <c r="AB14" s="626"/>
      <c r="AC14" s="626"/>
      <c r="AD14" s="627">
        <v>1094</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105941</v>
      </c>
      <c r="BH14" s="624"/>
      <c r="BI14" s="624"/>
      <c r="BJ14" s="624"/>
      <c r="BK14" s="624"/>
      <c r="BL14" s="624"/>
      <c r="BM14" s="624"/>
      <c r="BN14" s="625"/>
      <c r="BO14" s="626">
        <v>3</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456631</v>
      </c>
      <c r="CS14" s="624"/>
      <c r="CT14" s="624"/>
      <c r="CU14" s="624"/>
      <c r="CV14" s="624"/>
      <c r="CW14" s="624"/>
      <c r="CX14" s="624"/>
      <c r="CY14" s="625"/>
      <c r="CZ14" s="626">
        <v>3.4</v>
      </c>
      <c r="DA14" s="626"/>
      <c r="DB14" s="626"/>
      <c r="DC14" s="626"/>
      <c r="DD14" s="632">
        <v>15214</v>
      </c>
      <c r="DE14" s="624"/>
      <c r="DF14" s="624"/>
      <c r="DG14" s="624"/>
      <c r="DH14" s="624"/>
      <c r="DI14" s="624"/>
      <c r="DJ14" s="624"/>
      <c r="DK14" s="624"/>
      <c r="DL14" s="624"/>
      <c r="DM14" s="624"/>
      <c r="DN14" s="624"/>
      <c r="DO14" s="624"/>
      <c r="DP14" s="625"/>
      <c r="DQ14" s="632">
        <v>441092</v>
      </c>
      <c r="DR14" s="624"/>
      <c r="DS14" s="624"/>
      <c r="DT14" s="624"/>
      <c r="DU14" s="624"/>
      <c r="DV14" s="624"/>
      <c r="DW14" s="624"/>
      <c r="DX14" s="624"/>
      <c r="DY14" s="624"/>
      <c r="DZ14" s="624"/>
      <c r="EA14" s="624"/>
      <c r="EB14" s="624"/>
      <c r="EC14" s="633"/>
    </row>
    <row r="15" spans="2:143" ht="11.25" customHeight="1">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193803</v>
      </c>
      <c r="BH15" s="624"/>
      <c r="BI15" s="624"/>
      <c r="BJ15" s="624"/>
      <c r="BK15" s="624"/>
      <c r="BL15" s="624"/>
      <c r="BM15" s="624"/>
      <c r="BN15" s="625"/>
      <c r="BO15" s="626">
        <v>5.5</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1121133</v>
      </c>
      <c r="CS15" s="624"/>
      <c r="CT15" s="624"/>
      <c r="CU15" s="624"/>
      <c r="CV15" s="624"/>
      <c r="CW15" s="624"/>
      <c r="CX15" s="624"/>
      <c r="CY15" s="625"/>
      <c r="CZ15" s="626">
        <v>8.4</v>
      </c>
      <c r="DA15" s="626"/>
      <c r="DB15" s="626"/>
      <c r="DC15" s="626"/>
      <c r="DD15" s="632">
        <v>159548</v>
      </c>
      <c r="DE15" s="624"/>
      <c r="DF15" s="624"/>
      <c r="DG15" s="624"/>
      <c r="DH15" s="624"/>
      <c r="DI15" s="624"/>
      <c r="DJ15" s="624"/>
      <c r="DK15" s="624"/>
      <c r="DL15" s="624"/>
      <c r="DM15" s="624"/>
      <c r="DN15" s="624"/>
      <c r="DO15" s="624"/>
      <c r="DP15" s="625"/>
      <c r="DQ15" s="632">
        <v>1039268</v>
      </c>
      <c r="DR15" s="624"/>
      <c r="DS15" s="624"/>
      <c r="DT15" s="624"/>
      <c r="DU15" s="624"/>
      <c r="DV15" s="624"/>
      <c r="DW15" s="624"/>
      <c r="DX15" s="624"/>
      <c r="DY15" s="624"/>
      <c r="DZ15" s="624"/>
      <c r="EA15" s="624"/>
      <c r="EB15" s="624"/>
      <c r="EC15" s="633"/>
    </row>
    <row r="16" spans="2:143" ht="11.25" customHeight="1">
      <c r="B16" s="620" t="s">
        <v>251</v>
      </c>
      <c r="C16" s="621"/>
      <c r="D16" s="621"/>
      <c r="E16" s="621"/>
      <c r="F16" s="621"/>
      <c r="G16" s="621"/>
      <c r="H16" s="621"/>
      <c r="I16" s="621"/>
      <c r="J16" s="621"/>
      <c r="K16" s="621"/>
      <c r="L16" s="621"/>
      <c r="M16" s="621"/>
      <c r="N16" s="621"/>
      <c r="O16" s="621"/>
      <c r="P16" s="621"/>
      <c r="Q16" s="622"/>
      <c r="R16" s="623">
        <v>19484</v>
      </c>
      <c r="S16" s="624"/>
      <c r="T16" s="624"/>
      <c r="U16" s="624"/>
      <c r="V16" s="624"/>
      <c r="W16" s="624"/>
      <c r="X16" s="624"/>
      <c r="Y16" s="625"/>
      <c r="Z16" s="626">
        <v>0.1</v>
      </c>
      <c r="AA16" s="626"/>
      <c r="AB16" s="626"/>
      <c r="AC16" s="626"/>
      <c r="AD16" s="627">
        <v>19484</v>
      </c>
      <c r="AE16" s="627"/>
      <c r="AF16" s="627"/>
      <c r="AG16" s="627"/>
      <c r="AH16" s="627"/>
      <c r="AI16" s="627"/>
      <c r="AJ16" s="627"/>
      <c r="AK16" s="627"/>
      <c r="AL16" s="628">
        <v>0.3</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174740</v>
      </c>
      <c r="CS16" s="624"/>
      <c r="CT16" s="624"/>
      <c r="CU16" s="624"/>
      <c r="CV16" s="624"/>
      <c r="CW16" s="624"/>
      <c r="CX16" s="624"/>
      <c r="CY16" s="625"/>
      <c r="CZ16" s="626">
        <v>1.3</v>
      </c>
      <c r="DA16" s="626"/>
      <c r="DB16" s="626"/>
      <c r="DC16" s="626"/>
      <c r="DD16" s="632" t="s">
        <v>122</v>
      </c>
      <c r="DE16" s="624"/>
      <c r="DF16" s="624"/>
      <c r="DG16" s="624"/>
      <c r="DH16" s="624"/>
      <c r="DI16" s="624"/>
      <c r="DJ16" s="624"/>
      <c r="DK16" s="624"/>
      <c r="DL16" s="624"/>
      <c r="DM16" s="624"/>
      <c r="DN16" s="624"/>
      <c r="DO16" s="624"/>
      <c r="DP16" s="625"/>
      <c r="DQ16" s="632">
        <v>21887</v>
      </c>
      <c r="DR16" s="624"/>
      <c r="DS16" s="624"/>
      <c r="DT16" s="624"/>
      <c r="DU16" s="624"/>
      <c r="DV16" s="624"/>
      <c r="DW16" s="624"/>
      <c r="DX16" s="624"/>
      <c r="DY16" s="624"/>
      <c r="DZ16" s="624"/>
      <c r="EA16" s="624"/>
      <c r="EB16" s="624"/>
      <c r="EC16" s="633"/>
    </row>
    <row r="17" spans="2:133" ht="11.25" customHeight="1">
      <c r="B17" s="620" t="s">
        <v>254</v>
      </c>
      <c r="C17" s="621"/>
      <c r="D17" s="621"/>
      <c r="E17" s="621"/>
      <c r="F17" s="621"/>
      <c r="G17" s="621"/>
      <c r="H17" s="621"/>
      <c r="I17" s="621"/>
      <c r="J17" s="621"/>
      <c r="K17" s="621"/>
      <c r="L17" s="621"/>
      <c r="M17" s="621"/>
      <c r="N17" s="621"/>
      <c r="O17" s="621"/>
      <c r="P17" s="621"/>
      <c r="Q17" s="622"/>
      <c r="R17" s="623">
        <v>60952</v>
      </c>
      <c r="S17" s="624"/>
      <c r="T17" s="624"/>
      <c r="U17" s="624"/>
      <c r="V17" s="624"/>
      <c r="W17" s="624"/>
      <c r="X17" s="624"/>
      <c r="Y17" s="625"/>
      <c r="Z17" s="626">
        <v>0.4</v>
      </c>
      <c r="AA17" s="626"/>
      <c r="AB17" s="626"/>
      <c r="AC17" s="626"/>
      <c r="AD17" s="627">
        <v>60952</v>
      </c>
      <c r="AE17" s="627"/>
      <c r="AF17" s="627"/>
      <c r="AG17" s="627"/>
      <c r="AH17" s="627"/>
      <c r="AI17" s="627"/>
      <c r="AJ17" s="627"/>
      <c r="AK17" s="627"/>
      <c r="AL17" s="628">
        <v>0.8</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1060811</v>
      </c>
      <c r="CS17" s="624"/>
      <c r="CT17" s="624"/>
      <c r="CU17" s="624"/>
      <c r="CV17" s="624"/>
      <c r="CW17" s="624"/>
      <c r="CX17" s="624"/>
      <c r="CY17" s="625"/>
      <c r="CZ17" s="626">
        <v>8</v>
      </c>
      <c r="DA17" s="626"/>
      <c r="DB17" s="626"/>
      <c r="DC17" s="626"/>
      <c r="DD17" s="632" t="s">
        <v>122</v>
      </c>
      <c r="DE17" s="624"/>
      <c r="DF17" s="624"/>
      <c r="DG17" s="624"/>
      <c r="DH17" s="624"/>
      <c r="DI17" s="624"/>
      <c r="DJ17" s="624"/>
      <c r="DK17" s="624"/>
      <c r="DL17" s="624"/>
      <c r="DM17" s="624"/>
      <c r="DN17" s="624"/>
      <c r="DO17" s="624"/>
      <c r="DP17" s="625"/>
      <c r="DQ17" s="632">
        <v>1014789</v>
      </c>
      <c r="DR17" s="624"/>
      <c r="DS17" s="624"/>
      <c r="DT17" s="624"/>
      <c r="DU17" s="624"/>
      <c r="DV17" s="624"/>
      <c r="DW17" s="624"/>
      <c r="DX17" s="624"/>
      <c r="DY17" s="624"/>
      <c r="DZ17" s="624"/>
      <c r="EA17" s="624"/>
      <c r="EB17" s="624"/>
      <c r="EC17" s="633"/>
    </row>
    <row r="18" spans="2:133" ht="11.25" customHeight="1">
      <c r="B18" s="620" t="s">
        <v>257</v>
      </c>
      <c r="C18" s="621"/>
      <c r="D18" s="621"/>
      <c r="E18" s="621"/>
      <c r="F18" s="621"/>
      <c r="G18" s="621"/>
      <c r="H18" s="621"/>
      <c r="I18" s="621"/>
      <c r="J18" s="621"/>
      <c r="K18" s="621"/>
      <c r="L18" s="621"/>
      <c r="M18" s="621"/>
      <c r="N18" s="621"/>
      <c r="O18" s="621"/>
      <c r="P18" s="621"/>
      <c r="Q18" s="622"/>
      <c r="R18" s="623">
        <v>27089</v>
      </c>
      <c r="S18" s="624"/>
      <c r="T18" s="624"/>
      <c r="U18" s="624"/>
      <c r="V18" s="624"/>
      <c r="W18" s="624"/>
      <c r="X18" s="624"/>
      <c r="Y18" s="625"/>
      <c r="Z18" s="626">
        <v>0.2</v>
      </c>
      <c r="AA18" s="626"/>
      <c r="AB18" s="626"/>
      <c r="AC18" s="626"/>
      <c r="AD18" s="627">
        <v>27089</v>
      </c>
      <c r="AE18" s="627"/>
      <c r="AF18" s="627"/>
      <c r="AG18" s="627"/>
      <c r="AH18" s="627"/>
      <c r="AI18" s="627"/>
      <c r="AJ18" s="627"/>
      <c r="AK18" s="627"/>
      <c r="AL18" s="628">
        <v>0.4</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260</v>
      </c>
      <c r="C19" s="621"/>
      <c r="D19" s="621"/>
      <c r="E19" s="621"/>
      <c r="F19" s="621"/>
      <c r="G19" s="621"/>
      <c r="H19" s="621"/>
      <c r="I19" s="621"/>
      <c r="J19" s="621"/>
      <c r="K19" s="621"/>
      <c r="L19" s="621"/>
      <c r="M19" s="621"/>
      <c r="N19" s="621"/>
      <c r="O19" s="621"/>
      <c r="P19" s="621"/>
      <c r="Q19" s="622"/>
      <c r="R19" s="623">
        <v>21640</v>
      </c>
      <c r="S19" s="624"/>
      <c r="T19" s="624"/>
      <c r="U19" s="624"/>
      <c r="V19" s="624"/>
      <c r="W19" s="624"/>
      <c r="X19" s="624"/>
      <c r="Y19" s="625"/>
      <c r="Z19" s="626">
        <v>0.2</v>
      </c>
      <c r="AA19" s="626"/>
      <c r="AB19" s="626"/>
      <c r="AC19" s="626"/>
      <c r="AD19" s="627">
        <v>21640</v>
      </c>
      <c r="AE19" s="627"/>
      <c r="AF19" s="627"/>
      <c r="AG19" s="627"/>
      <c r="AH19" s="627"/>
      <c r="AI19" s="627"/>
      <c r="AJ19" s="627"/>
      <c r="AK19" s="627"/>
      <c r="AL19" s="628">
        <v>0.3</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263</v>
      </c>
      <c r="C20" s="637"/>
      <c r="D20" s="637"/>
      <c r="E20" s="637"/>
      <c r="F20" s="637"/>
      <c r="G20" s="637"/>
      <c r="H20" s="637"/>
      <c r="I20" s="637"/>
      <c r="J20" s="637"/>
      <c r="K20" s="637"/>
      <c r="L20" s="637"/>
      <c r="M20" s="637"/>
      <c r="N20" s="637"/>
      <c r="O20" s="637"/>
      <c r="P20" s="637"/>
      <c r="Q20" s="638"/>
      <c r="R20" s="623">
        <v>5449</v>
      </c>
      <c r="S20" s="624"/>
      <c r="T20" s="624"/>
      <c r="U20" s="624"/>
      <c r="V20" s="624"/>
      <c r="W20" s="624"/>
      <c r="X20" s="624"/>
      <c r="Y20" s="625"/>
      <c r="Z20" s="626">
        <v>0</v>
      </c>
      <c r="AA20" s="626"/>
      <c r="AB20" s="626"/>
      <c r="AC20" s="626"/>
      <c r="AD20" s="627">
        <v>5449</v>
      </c>
      <c r="AE20" s="627"/>
      <c r="AF20" s="627"/>
      <c r="AG20" s="627"/>
      <c r="AH20" s="627"/>
      <c r="AI20" s="627"/>
      <c r="AJ20" s="627"/>
      <c r="AK20" s="627"/>
      <c r="AL20" s="628">
        <v>0.1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13297641</v>
      </c>
      <c r="CS20" s="624"/>
      <c r="CT20" s="624"/>
      <c r="CU20" s="624"/>
      <c r="CV20" s="624"/>
      <c r="CW20" s="624"/>
      <c r="CX20" s="624"/>
      <c r="CY20" s="625"/>
      <c r="CZ20" s="626">
        <v>100</v>
      </c>
      <c r="DA20" s="626"/>
      <c r="DB20" s="626"/>
      <c r="DC20" s="626"/>
      <c r="DD20" s="632">
        <v>803152</v>
      </c>
      <c r="DE20" s="624"/>
      <c r="DF20" s="624"/>
      <c r="DG20" s="624"/>
      <c r="DH20" s="624"/>
      <c r="DI20" s="624"/>
      <c r="DJ20" s="624"/>
      <c r="DK20" s="624"/>
      <c r="DL20" s="624"/>
      <c r="DM20" s="624"/>
      <c r="DN20" s="624"/>
      <c r="DO20" s="624"/>
      <c r="DP20" s="625"/>
      <c r="DQ20" s="632">
        <v>8868941</v>
      </c>
      <c r="DR20" s="624"/>
      <c r="DS20" s="624"/>
      <c r="DT20" s="624"/>
      <c r="DU20" s="624"/>
      <c r="DV20" s="624"/>
      <c r="DW20" s="624"/>
      <c r="DX20" s="624"/>
      <c r="DY20" s="624"/>
      <c r="DZ20" s="624"/>
      <c r="EA20" s="624"/>
      <c r="EB20" s="624"/>
      <c r="EC20" s="633"/>
    </row>
    <row r="21" spans="2:133" ht="11.25" customHeight="1">
      <c r="B21" s="620" t="s">
        <v>266</v>
      </c>
      <c r="C21" s="621"/>
      <c r="D21" s="621"/>
      <c r="E21" s="621"/>
      <c r="F21" s="621"/>
      <c r="G21" s="621"/>
      <c r="H21" s="621"/>
      <c r="I21" s="621"/>
      <c r="J21" s="621"/>
      <c r="K21" s="621"/>
      <c r="L21" s="621"/>
      <c r="M21" s="621"/>
      <c r="N21" s="621"/>
      <c r="O21" s="621"/>
      <c r="P21" s="621"/>
      <c r="Q21" s="622"/>
      <c r="R21" s="623">
        <v>3610871</v>
      </c>
      <c r="S21" s="624"/>
      <c r="T21" s="624"/>
      <c r="U21" s="624"/>
      <c r="V21" s="624"/>
      <c r="W21" s="624"/>
      <c r="X21" s="624"/>
      <c r="Y21" s="625"/>
      <c r="Z21" s="626">
        <v>26.1</v>
      </c>
      <c r="AA21" s="626"/>
      <c r="AB21" s="626"/>
      <c r="AC21" s="626"/>
      <c r="AD21" s="627">
        <v>2965826</v>
      </c>
      <c r="AE21" s="627"/>
      <c r="AF21" s="627"/>
      <c r="AG21" s="627"/>
      <c r="AH21" s="627"/>
      <c r="AI21" s="627"/>
      <c r="AJ21" s="627"/>
      <c r="AK21" s="627"/>
      <c r="AL21" s="628">
        <v>40.200000000000003</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268</v>
      </c>
      <c r="C22" s="621"/>
      <c r="D22" s="621"/>
      <c r="E22" s="621"/>
      <c r="F22" s="621"/>
      <c r="G22" s="621"/>
      <c r="H22" s="621"/>
      <c r="I22" s="621"/>
      <c r="J22" s="621"/>
      <c r="K22" s="621"/>
      <c r="L22" s="621"/>
      <c r="M22" s="621"/>
      <c r="N22" s="621"/>
      <c r="O22" s="621"/>
      <c r="P22" s="621"/>
      <c r="Q22" s="622"/>
      <c r="R22" s="623">
        <v>2965826</v>
      </c>
      <c r="S22" s="624"/>
      <c r="T22" s="624"/>
      <c r="U22" s="624"/>
      <c r="V22" s="624"/>
      <c r="W22" s="624"/>
      <c r="X22" s="624"/>
      <c r="Y22" s="625"/>
      <c r="Z22" s="626">
        <v>21.4</v>
      </c>
      <c r="AA22" s="626"/>
      <c r="AB22" s="626"/>
      <c r="AC22" s="626"/>
      <c r="AD22" s="627">
        <v>2965826</v>
      </c>
      <c r="AE22" s="627"/>
      <c r="AF22" s="627"/>
      <c r="AG22" s="627"/>
      <c r="AH22" s="627"/>
      <c r="AI22" s="627"/>
      <c r="AJ22" s="627"/>
      <c r="AK22" s="627"/>
      <c r="AL22" s="628">
        <v>40.200000000000003</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271</v>
      </c>
      <c r="C23" s="621"/>
      <c r="D23" s="621"/>
      <c r="E23" s="621"/>
      <c r="F23" s="621"/>
      <c r="G23" s="621"/>
      <c r="H23" s="621"/>
      <c r="I23" s="621"/>
      <c r="J23" s="621"/>
      <c r="K23" s="621"/>
      <c r="L23" s="621"/>
      <c r="M23" s="621"/>
      <c r="N23" s="621"/>
      <c r="O23" s="621"/>
      <c r="P23" s="621"/>
      <c r="Q23" s="622"/>
      <c r="R23" s="623">
        <v>645045</v>
      </c>
      <c r="S23" s="624"/>
      <c r="T23" s="624"/>
      <c r="U23" s="624"/>
      <c r="V23" s="624"/>
      <c r="W23" s="624"/>
      <c r="X23" s="624"/>
      <c r="Y23" s="625"/>
      <c r="Z23" s="626">
        <v>4.7</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6778404</v>
      </c>
      <c r="CS24" s="613"/>
      <c r="CT24" s="613"/>
      <c r="CU24" s="613"/>
      <c r="CV24" s="613"/>
      <c r="CW24" s="613"/>
      <c r="CX24" s="613"/>
      <c r="CY24" s="614"/>
      <c r="CZ24" s="617">
        <v>51</v>
      </c>
      <c r="DA24" s="618"/>
      <c r="DB24" s="618"/>
      <c r="DC24" s="634"/>
      <c r="DD24" s="658">
        <v>4112336</v>
      </c>
      <c r="DE24" s="613"/>
      <c r="DF24" s="613"/>
      <c r="DG24" s="613"/>
      <c r="DH24" s="613"/>
      <c r="DI24" s="613"/>
      <c r="DJ24" s="613"/>
      <c r="DK24" s="614"/>
      <c r="DL24" s="658">
        <v>3691737</v>
      </c>
      <c r="DM24" s="613"/>
      <c r="DN24" s="613"/>
      <c r="DO24" s="613"/>
      <c r="DP24" s="613"/>
      <c r="DQ24" s="613"/>
      <c r="DR24" s="613"/>
      <c r="DS24" s="613"/>
      <c r="DT24" s="613"/>
      <c r="DU24" s="613"/>
      <c r="DV24" s="614"/>
      <c r="DW24" s="617">
        <v>49.7</v>
      </c>
      <c r="DX24" s="618"/>
      <c r="DY24" s="618"/>
      <c r="DZ24" s="618"/>
      <c r="EA24" s="618"/>
      <c r="EB24" s="618"/>
      <c r="EC24" s="619"/>
    </row>
    <row r="25" spans="2:133" ht="11.25" customHeight="1">
      <c r="B25" s="620" t="s">
        <v>281</v>
      </c>
      <c r="C25" s="621"/>
      <c r="D25" s="621"/>
      <c r="E25" s="621"/>
      <c r="F25" s="621"/>
      <c r="G25" s="621"/>
      <c r="H25" s="621"/>
      <c r="I25" s="621"/>
      <c r="J25" s="621"/>
      <c r="K25" s="621"/>
      <c r="L25" s="621"/>
      <c r="M25" s="621"/>
      <c r="N25" s="621"/>
      <c r="O25" s="621"/>
      <c r="P25" s="621"/>
      <c r="Q25" s="622"/>
      <c r="R25" s="623">
        <v>7977038</v>
      </c>
      <c r="S25" s="624"/>
      <c r="T25" s="624"/>
      <c r="U25" s="624"/>
      <c r="V25" s="624"/>
      <c r="W25" s="624"/>
      <c r="X25" s="624"/>
      <c r="Y25" s="625"/>
      <c r="Z25" s="626">
        <v>57.6</v>
      </c>
      <c r="AA25" s="626"/>
      <c r="AB25" s="626"/>
      <c r="AC25" s="626"/>
      <c r="AD25" s="627">
        <v>7331993</v>
      </c>
      <c r="AE25" s="627"/>
      <c r="AF25" s="627"/>
      <c r="AG25" s="627"/>
      <c r="AH25" s="627"/>
      <c r="AI25" s="627"/>
      <c r="AJ25" s="627"/>
      <c r="AK25" s="627"/>
      <c r="AL25" s="628">
        <v>99.4</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2134145</v>
      </c>
      <c r="CS25" s="655"/>
      <c r="CT25" s="655"/>
      <c r="CU25" s="655"/>
      <c r="CV25" s="655"/>
      <c r="CW25" s="655"/>
      <c r="CX25" s="655"/>
      <c r="CY25" s="656"/>
      <c r="CZ25" s="628">
        <v>16</v>
      </c>
      <c r="DA25" s="653"/>
      <c r="DB25" s="653"/>
      <c r="DC25" s="657"/>
      <c r="DD25" s="632">
        <v>1784165</v>
      </c>
      <c r="DE25" s="655"/>
      <c r="DF25" s="655"/>
      <c r="DG25" s="655"/>
      <c r="DH25" s="655"/>
      <c r="DI25" s="655"/>
      <c r="DJ25" s="655"/>
      <c r="DK25" s="656"/>
      <c r="DL25" s="632">
        <v>1755647</v>
      </c>
      <c r="DM25" s="655"/>
      <c r="DN25" s="655"/>
      <c r="DO25" s="655"/>
      <c r="DP25" s="655"/>
      <c r="DQ25" s="655"/>
      <c r="DR25" s="655"/>
      <c r="DS25" s="655"/>
      <c r="DT25" s="655"/>
      <c r="DU25" s="655"/>
      <c r="DV25" s="656"/>
      <c r="DW25" s="628">
        <v>23.6</v>
      </c>
      <c r="DX25" s="653"/>
      <c r="DY25" s="653"/>
      <c r="DZ25" s="653"/>
      <c r="EA25" s="653"/>
      <c r="EB25" s="653"/>
      <c r="EC25" s="654"/>
    </row>
    <row r="26" spans="2:133" ht="11.25" customHeight="1">
      <c r="B26" s="620" t="s">
        <v>284</v>
      </c>
      <c r="C26" s="621"/>
      <c r="D26" s="621"/>
      <c r="E26" s="621"/>
      <c r="F26" s="621"/>
      <c r="G26" s="621"/>
      <c r="H26" s="621"/>
      <c r="I26" s="621"/>
      <c r="J26" s="621"/>
      <c r="K26" s="621"/>
      <c r="L26" s="621"/>
      <c r="M26" s="621"/>
      <c r="N26" s="621"/>
      <c r="O26" s="621"/>
      <c r="P26" s="621"/>
      <c r="Q26" s="622"/>
      <c r="R26" s="623">
        <v>2751</v>
      </c>
      <c r="S26" s="624"/>
      <c r="T26" s="624"/>
      <c r="U26" s="624"/>
      <c r="V26" s="624"/>
      <c r="W26" s="624"/>
      <c r="X26" s="624"/>
      <c r="Y26" s="625"/>
      <c r="Z26" s="626">
        <v>0</v>
      </c>
      <c r="AA26" s="626"/>
      <c r="AB26" s="626"/>
      <c r="AC26" s="626"/>
      <c r="AD26" s="627">
        <v>2751</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1186963</v>
      </c>
      <c r="CS26" s="624"/>
      <c r="CT26" s="624"/>
      <c r="CU26" s="624"/>
      <c r="CV26" s="624"/>
      <c r="CW26" s="624"/>
      <c r="CX26" s="624"/>
      <c r="CY26" s="625"/>
      <c r="CZ26" s="628">
        <v>8.9</v>
      </c>
      <c r="DA26" s="653"/>
      <c r="DB26" s="653"/>
      <c r="DC26" s="657"/>
      <c r="DD26" s="632">
        <v>1072709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c r="B27" s="620" t="s">
        <v>287</v>
      </c>
      <c r="C27" s="621"/>
      <c r="D27" s="621"/>
      <c r="E27" s="621"/>
      <c r="F27" s="621"/>
      <c r="G27" s="621"/>
      <c r="H27" s="621"/>
      <c r="I27" s="621"/>
      <c r="J27" s="621"/>
      <c r="K27" s="621"/>
      <c r="L27" s="621"/>
      <c r="M27" s="621"/>
      <c r="N27" s="621"/>
      <c r="O27" s="621"/>
      <c r="P27" s="621"/>
      <c r="Q27" s="622"/>
      <c r="R27" s="623">
        <v>79131</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3508549</v>
      </c>
      <c r="BH27" s="624"/>
      <c r="BI27" s="624"/>
      <c r="BJ27" s="624"/>
      <c r="BK27" s="624"/>
      <c r="BL27" s="624"/>
      <c r="BM27" s="624"/>
      <c r="BN27" s="625"/>
      <c r="BO27" s="626">
        <v>100</v>
      </c>
      <c r="BP27" s="626"/>
      <c r="BQ27" s="626"/>
      <c r="BR27" s="626"/>
      <c r="BS27" s="627">
        <v>178660</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3583448</v>
      </c>
      <c r="CS27" s="655"/>
      <c r="CT27" s="655"/>
      <c r="CU27" s="655"/>
      <c r="CV27" s="655"/>
      <c r="CW27" s="655"/>
      <c r="CX27" s="655"/>
      <c r="CY27" s="656"/>
      <c r="CZ27" s="628">
        <v>26.9</v>
      </c>
      <c r="DA27" s="653"/>
      <c r="DB27" s="653"/>
      <c r="DC27" s="657"/>
      <c r="DD27" s="632">
        <v>1313382</v>
      </c>
      <c r="DE27" s="655"/>
      <c r="DF27" s="655"/>
      <c r="DG27" s="655"/>
      <c r="DH27" s="655"/>
      <c r="DI27" s="655"/>
      <c r="DJ27" s="655"/>
      <c r="DK27" s="656"/>
      <c r="DL27" s="632">
        <v>921301</v>
      </c>
      <c r="DM27" s="655"/>
      <c r="DN27" s="655"/>
      <c r="DO27" s="655"/>
      <c r="DP27" s="655"/>
      <c r="DQ27" s="655"/>
      <c r="DR27" s="655"/>
      <c r="DS27" s="655"/>
      <c r="DT27" s="655"/>
      <c r="DU27" s="655"/>
      <c r="DV27" s="656"/>
      <c r="DW27" s="628">
        <v>12.4</v>
      </c>
      <c r="DX27" s="653"/>
      <c r="DY27" s="653"/>
      <c r="DZ27" s="653"/>
      <c r="EA27" s="653"/>
      <c r="EB27" s="653"/>
      <c r="EC27" s="654"/>
    </row>
    <row r="28" spans="2:133" ht="11.25" customHeight="1">
      <c r="B28" s="620" t="s">
        <v>290</v>
      </c>
      <c r="C28" s="621"/>
      <c r="D28" s="621"/>
      <c r="E28" s="621"/>
      <c r="F28" s="621"/>
      <c r="G28" s="621"/>
      <c r="H28" s="621"/>
      <c r="I28" s="621"/>
      <c r="J28" s="621"/>
      <c r="K28" s="621"/>
      <c r="L28" s="621"/>
      <c r="M28" s="621"/>
      <c r="N28" s="621"/>
      <c r="O28" s="621"/>
      <c r="P28" s="621"/>
      <c r="Q28" s="622"/>
      <c r="R28" s="623">
        <v>155886</v>
      </c>
      <c r="S28" s="624"/>
      <c r="T28" s="624"/>
      <c r="U28" s="624"/>
      <c r="V28" s="624"/>
      <c r="W28" s="624"/>
      <c r="X28" s="624"/>
      <c r="Y28" s="625"/>
      <c r="Z28" s="626">
        <v>1.1000000000000001</v>
      </c>
      <c r="AA28" s="626"/>
      <c r="AB28" s="626"/>
      <c r="AC28" s="626"/>
      <c r="AD28" s="627">
        <v>5200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1060811</v>
      </c>
      <c r="CS28" s="624"/>
      <c r="CT28" s="624"/>
      <c r="CU28" s="624"/>
      <c r="CV28" s="624"/>
      <c r="CW28" s="624"/>
      <c r="CX28" s="624"/>
      <c r="CY28" s="625"/>
      <c r="CZ28" s="628">
        <v>8</v>
      </c>
      <c r="DA28" s="653"/>
      <c r="DB28" s="653"/>
      <c r="DC28" s="657"/>
      <c r="DD28" s="632">
        <v>1014789</v>
      </c>
      <c r="DE28" s="624"/>
      <c r="DF28" s="624"/>
      <c r="DG28" s="624"/>
      <c r="DH28" s="624"/>
      <c r="DI28" s="624"/>
      <c r="DJ28" s="624"/>
      <c r="DK28" s="625"/>
      <c r="DL28" s="632">
        <v>1014789</v>
      </c>
      <c r="DM28" s="624"/>
      <c r="DN28" s="624"/>
      <c r="DO28" s="624"/>
      <c r="DP28" s="624"/>
      <c r="DQ28" s="624"/>
      <c r="DR28" s="624"/>
      <c r="DS28" s="624"/>
      <c r="DT28" s="624"/>
      <c r="DU28" s="624"/>
      <c r="DV28" s="625"/>
      <c r="DW28" s="628">
        <v>13.6</v>
      </c>
      <c r="DX28" s="653"/>
      <c r="DY28" s="653"/>
      <c r="DZ28" s="653"/>
      <c r="EA28" s="653"/>
      <c r="EB28" s="653"/>
      <c r="EC28" s="654"/>
    </row>
    <row r="29" spans="2:133" ht="11.25" customHeight="1">
      <c r="B29" s="620" t="s">
        <v>292</v>
      </c>
      <c r="C29" s="621"/>
      <c r="D29" s="621"/>
      <c r="E29" s="621"/>
      <c r="F29" s="621"/>
      <c r="G29" s="621"/>
      <c r="H29" s="621"/>
      <c r="I29" s="621"/>
      <c r="J29" s="621"/>
      <c r="K29" s="621"/>
      <c r="L29" s="621"/>
      <c r="M29" s="621"/>
      <c r="N29" s="621"/>
      <c r="O29" s="621"/>
      <c r="P29" s="621"/>
      <c r="Q29" s="622"/>
      <c r="R29" s="623">
        <v>14824</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1060811</v>
      </c>
      <c r="CS29" s="655"/>
      <c r="CT29" s="655"/>
      <c r="CU29" s="655"/>
      <c r="CV29" s="655"/>
      <c r="CW29" s="655"/>
      <c r="CX29" s="655"/>
      <c r="CY29" s="656"/>
      <c r="CZ29" s="628">
        <v>8</v>
      </c>
      <c r="DA29" s="653"/>
      <c r="DB29" s="653"/>
      <c r="DC29" s="657"/>
      <c r="DD29" s="632">
        <v>1014789</v>
      </c>
      <c r="DE29" s="655"/>
      <c r="DF29" s="655"/>
      <c r="DG29" s="655"/>
      <c r="DH29" s="655"/>
      <c r="DI29" s="655"/>
      <c r="DJ29" s="655"/>
      <c r="DK29" s="656"/>
      <c r="DL29" s="632">
        <v>1014789</v>
      </c>
      <c r="DM29" s="655"/>
      <c r="DN29" s="655"/>
      <c r="DO29" s="655"/>
      <c r="DP29" s="655"/>
      <c r="DQ29" s="655"/>
      <c r="DR29" s="655"/>
      <c r="DS29" s="655"/>
      <c r="DT29" s="655"/>
      <c r="DU29" s="655"/>
      <c r="DV29" s="656"/>
      <c r="DW29" s="628">
        <v>13.6</v>
      </c>
      <c r="DX29" s="653"/>
      <c r="DY29" s="653"/>
      <c r="DZ29" s="653"/>
      <c r="EA29" s="653"/>
      <c r="EB29" s="653"/>
      <c r="EC29" s="654"/>
    </row>
    <row r="30" spans="2:133" ht="11.25" customHeight="1">
      <c r="B30" s="620" t="s">
        <v>294</v>
      </c>
      <c r="C30" s="621"/>
      <c r="D30" s="621"/>
      <c r="E30" s="621"/>
      <c r="F30" s="621"/>
      <c r="G30" s="621"/>
      <c r="H30" s="621"/>
      <c r="I30" s="621"/>
      <c r="J30" s="621"/>
      <c r="K30" s="621"/>
      <c r="L30" s="621"/>
      <c r="M30" s="621"/>
      <c r="N30" s="621"/>
      <c r="O30" s="621"/>
      <c r="P30" s="621"/>
      <c r="Q30" s="622"/>
      <c r="R30" s="623">
        <v>2842018</v>
      </c>
      <c r="S30" s="624"/>
      <c r="T30" s="624"/>
      <c r="U30" s="624"/>
      <c r="V30" s="624"/>
      <c r="W30" s="624"/>
      <c r="X30" s="624"/>
      <c r="Y30" s="625"/>
      <c r="Z30" s="626">
        <v>20.5</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1023951</v>
      </c>
      <c r="CS30" s="624"/>
      <c r="CT30" s="624"/>
      <c r="CU30" s="624"/>
      <c r="CV30" s="624"/>
      <c r="CW30" s="624"/>
      <c r="CX30" s="624"/>
      <c r="CY30" s="625"/>
      <c r="CZ30" s="628">
        <v>7.7</v>
      </c>
      <c r="DA30" s="653"/>
      <c r="DB30" s="653"/>
      <c r="DC30" s="657"/>
      <c r="DD30" s="632">
        <v>977930</v>
      </c>
      <c r="DE30" s="624"/>
      <c r="DF30" s="624"/>
      <c r="DG30" s="624"/>
      <c r="DH30" s="624"/>
      <c r="DI30" s="624"/>
      <c r="DJ30" s="624"/>
      <c r="DK30" s="625"/>
      <c r="DL30" s="632">
        <v>977930</v>
      </c>
      <c r="DM30" s="624"/>
      <c r="DN30" s="624"/>
      <c r="DO30" s="624"/>
      <c r="DP30" s="624"/>
      <c r="DQ30" s="624"/>
      <c r="DR30" s="624"/>
      <c r="DS30" s="624"/>
      <c r="DT30" s="624"/>
      <c r="DU30" s="624"/>
      <c r="DV30" s="625"/>
      <c r="DW30" s="628">
        <v>13.2</v>
      </c>
      <c r="DX30" s="653"/>
      <c r="DY30" s="653"/>
      <c r="DZ30" s="653"/>
      <c r="EA30" s="653"/>
      <c r="EB30" s="653"/>
      <c r="EC30" s="654"/>
    </row>
    <row r="31" spans="2:133" ht="11.25" customHeight="1">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98.4</v>
      </c>
      <c r="BH31" s="667"/>
      <c r="BI31" s="667"/>
      <c r="BJ31" s="667"/>
      <c r="BK31" s="667"/>
      <c r="BL31" s="667"/>
      <c r="BM31" s="618">
        <v>92.3</v>
      </c>
      <c r="BN31" s="667"/>
      <c r="BO31" s="667"/>
      <c r="BP31" s="667"/>
      <c r="BQ31" s="668"/>
      <c r="BR31" s="679">
        <v>98.4</v>
      </c>
      <c r="BS31" s="667"/>
      <c r="BT31" s="667"/>
      <c r="BU31" s="667"/>
      <c r="BV31" s="667"/>
      <c r="BW31" s="667"/>
      <c r="BX31" s="618">
        <v>91.9</v>
      </c>
      <c r="BY31" s="667"/>
      <c r="BZ31" s="667"/>
      <c r="CA31" s="667"/>
      <c r="CB31" s="668"/>
      <c r="CD31" s="661"/>
      <c r="CE31" s="662"/>
      <c r="CF31" s="620" t="s">
        <v>301</v>
      </c>
      <c r="CG31" s="621"/>
      <c r="CH31" s="621"/>
      <c r="CI31" s="621"/>
      <c r="CJ31" s="621"/>
      <c r="CK31" s="621"/>
      <c r="CL31" s="621"/>
      <c r="CM31" s="621"/>
      <c r="CN31" s="621"/>
      <c r="CO31" s="621"/>
      <c r="CP31" s="621"/>
      <c r="CQ31" s="622"/>
      <c r="CR31" s="623">
        <v>36860</v>
      </c>
      <c r="CS31" s="655"/>
      <c r="CT31" s="655"/>
      <c r="CU31" s="655"/>
      <c r="CV31" s="655"/>
      <c r="CW31" s="655"/>
      <c r="CX31" s="655"/>
      <c r="CY31" s="656"/>
      <c r="CZ31" s="628">
        <v>0.3</v>
      </c>
      <c r="DA31" s="653"/>
      <c r="DB31" s="653"/>
      <c r="DC31" s="657"/>
      <c r="DD31" s="632">
        <v>36859</v>
      </c>
      <c r="DE31" s="655"/>
      <c r="DF31" s="655"/>
      <c r="DG31" s="655"/>
      <c r="DH31" s="655"/>
      <c r="DI31" s="655"/>
      <c r="DJ31" s="655"/>
      <c r="DK31" s="656"/>
      <c r="DL31" s="632">
        <v>36859</v>
      </c>
      <c r="DM31" s="655"/>
      <c r="DN31" s="655"/>
      <c r="DO31" s="655"/>
      <c r="DP31" s="655"/>
      <c r="DQ31" s="655"/>
      <c r="DR31" s="655"/>
      <c r="DS31" s="655"/>
      <c r="DT31" s="655"/>
      <c r="DU31" s="655"/>
      <c r="DV31" s="656"/>
      <c r="DW31" s="628">
        <v>0.5</v>
      </c>
      <c r="DX31" s="653"/>
      <c r="DY31" s="653"/>
      <c r="DZ31" s="653"/>
      <c r="EA31" s="653"/>
      <c r="EB31" s="653"/>
      <c r="EC31" s="654"/>
    </row>
    <row r="32" spans="2:133" ht="11.25" customHeight="1">
      <c r="B32" s="620" t="s">
        <v>302</v>
      </c>
      <c r="C32" s="621"/>
      <c r="D32" s="621"/>
      <c r="E32" s="621"/>
      <c r="F32" s="621"/>
      <c r="G32" s="621"/>
      <c r="H32" s="621"/>
      <c r="I32" s="621"/>
      <c r="J32" s="621"/>
      <c r="K32" s="621"/>
      <c r="L32" s="621"/>
      <c r="M32" s="621"/>
      <c r="N32" s="621"/>
      <c r="O32" s="621"/>
      <c r="P32" s="621"/>
      <c r="Q32" s="622"/>
      <c r="R32" s="623">
        <v>1177675</v>
      </c>
      <c r="S32" s="624"/>
      <c r="T32" s="624"/>
      <c r="U32" s="624"/>
      <c r="V32" s="624"/>
      <c r="W32" s="624"/>
      <c r="X32" s="624"/>
      <c r="Y32" s="625"/>
      <c r="Z32" s="626">
        <v>8.5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98.4</v>
      </c>
      <c r="BH32" s="655"/>
      <c r="BI32" s="655"/>
      <c r="BJ32" s="655"/>
      <c r="BK32" s="655"/>
      <c r="BL32" s="655"/>
      <c r="BM32" s="629">
        <v>93.8</v>
      </c>
      <c r="BN32" s="655"/>
      <c r="BO32" s="655"/>
      <c r="BP32" s="655"/>
      <c r="BQ32" s="678"/>
      <c r="BR32" s="680">
        <v>98.5</v>
      </c>
      <c r="BS32" s="655"/>
      <c r="BT32" s="655"/>
      <c r="BU32" s="655"/>
      <c r="BV32" s="655"/>
      <c r="BW32" s="655"/>
      <c r="BX32" s="629">
        <v>93.6</v>
      </c>
      <c r="BY32" s="655"/>
      <c r="BZ32" s="655"/>
      <c r="CA32" s="655"/>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c r="B33" s="620" t="s">
        <v>306</v>
      </c>
      <c r="C33" s="621"/>
      <c r="D33" s="621"/>
      <c r="E33" s="621"/>
      <c r="F33" s="621"/>
      <c r="G33" s="621"/>
      <c r="H33" s="621"/>
      <c r="I33" s="621"/>
      <c r="J33" s="621"/>
      <c r="K33" s="621"/>
      <c r="L33" s="621"/>
      <c r="M33" s="621"/>
      <c r="N33" s="621"/>
      <c r="O33" s="621"/>
      <c r="P33" s="621"/>
      <c r="Q33" s="622"/>
      <c r="R33" s="623">
        <v>48512</v>
      </c>
      <c r="S33" s="624"/>
      <c r="T33" s="624"/>
      <c r="U33" s="624"/>
      <c r="V33" s="624"/>
      <c r="W33" s="624"/>
      <c r="X33" s="624"/>
      <c r="Y33" s="625"/>
      <c r="Z33" s="626">
        <v>0.4</v>
      </c>
      <c r="AA33" s="626"/>
      <c r="AB33" s="626"/>
      <c r="AC33" s="626"/>
      <c r="AD33" s="627">
        <v>20903</v>
      </c>
      <c r="AE33" s="627"/>
      <c r="AF33" s="627"/>
      <c r="AG33" s="627"/>
      <c r="AH33" s="627"/>
      <c r="AI33" s="627"/>
      <c r="AJ33" s="627"/>
      <c r="AK33" s="627"/>
      <c r="AL33" s="628">
        <v>0.3</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98.3</v>
      </c>
      <c r="BH33" s="682"/>
      <c r="BI33" s="682"/>
      <c r="BJ33" s="682"/>
      <c r="BK33" s="682"/>
      <c r="BL33" s="682"/>
      <c r="BM33" s="683">
        <v>90.7</v>
      </c>
      <c r="BN33" s="682"/>
      <c r="BO33" s="682"/>
      <c r="BP33" s="682"/>
      <c r="BQ33" s="684"/>
      <c r="BR33" s="681">
        <v>98.2</v>
      </c>
      <c r="BS33" s="682"/>
      <c r="BT33" s="682"/>
      <c r="BU33" s="682"/>
      <c r="BV33" s="682"/>
      <c r="BW33" s="682"/>
      <c r="BX33" s="683">
        <v>90.1</v>
      </c>
      <c r="BY33" s="682"/>
      <c r="BZ33" s="682"/>
      <c r="CA33" s="682"/>
      <c r="CB33" s="684"/>
      <c r="CD33" s="620" t="s">
        <v>308</v>
      </c>
      <c r="CE33" s="621"/>
      <c r="CF33" s="621"/>
      <c r="CG33" s="621"/>
      <c r="CH33" s="621"/>
      <c r="CI33" s="621"/>
      <c r="CJ33" s="621"/>
      <c r="CK33" s="621"/>
      <c r="CL33" s="621"/>
      <c r="CM33" s="621"/>
      <c r="CN33" s="621"/>
      <c r="CO33" s="621"/>
      <c r="CP33" s="621"/>
      <c r="CQ33" s="622"/>
      <c r="CR33" s="623">
        <v>5541345</v>
      </c>
      <c r="CS33" s="655"/>
      <c r="CT33" s="655"/>
      <c r="CU33" s="655"/>
      <c r="CV33" s="655"/>
      <c r="CW33" s="655"/>
      <c r="CX33" s="655"/>
      <c r="CY33" s="656"/>
      <c r="CZ33" s="628">
        <v>41.7</v>
      </c>
      <c r="DA33" s="653"/>
      <c r="DB33" s="653"/>
      <c r="DC33" s="657"/>
      <c r="DD33" s="632">
        <v>4419543</v>
      </c>
      <c r="DE33" s="655"/>
      <c r="DF33" s="655"/>
      <c r="DG33" s="655"/>
      <c r="DH33" s="655"/>
      <c r="DI33" s="655"/>
      <c r="DJ33" s="655"/>
      <c r="DK33" s="656"/>
      <c r="DL33" s="632">
        <v>3210805</v>
      </c>
      <c r="DM33" s="655"/>
      <c r="DN33" s="655"/>
      <c r="DO33" s="655"/>
      <c r="DP33" s="655"/>
      <c r="DQ33" s="655"/>
      <c r="DR33" s="655"/>
      <c r="DS33" s="655"/>
      <c r="DT33" s="655"/>
      <c r="DU33" s="655"/>
      <c r="DV33" s="656"/>
      <c r="DW33" s="628">
        <v>43.2</v>
      </c>
      <c r="DX33" s="653"/>
      <c r="DY33" s="653"/>
      <c r="DZ33" s="653"/>
      <c r="EA33" s="653"/>
      <c r="EB33" s="653"/>
      <c r="EC33" s="654"/>
    </row>
    <row r="34" spans="2:133" ht="11.25" customHeight="1">
      <c r="B34" s="620" t="s">
        <v>309</v>
      </c>
      <c r="C34" s="621"/>
      <c r="D34" s="621"/>
      <c r="E34" s="621"/>
      <c r="F34" s="621"/>
      <c r="G34" s="621"/>
      <c r="H34" s="621"/>
      <c r="I34" s="621"/>
      <c r="J34" s="621"/>
      <c r="K34" s="621"/>
      <c r="L34" s="621"/>
      <c r="M34" s="621"/>
      <c r="N34" s="621"/>
      <c r="O34" s="621"/>
      <c r="P34" s="621"/>
      <c r="Q34" s="622"/>
      <c r="R34" s="623">
        <v>400536</v>
      </c>
      <c r="S34" s="624"/>
      <c r="T34" s="624"/>
      <c r="U34" s="624"/>
      <c r="V34" s="624"/>
      <c r="W34" s="624"/>
      <c r="X34" s="624"/>
      <c r="Y34" s="625"/>
      <c r="Z34" s="626">
        <v>2.9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1698722</v>
      </c>
      <c r="CS34" s="624"/>
      <c r="CT34" s="624"/>
      <c r="CU34" s="624"/>
      <c r="CV34" s="624"/>
      <c r="CW34" s="624"/>
      <c r="CX34" s="624"/>
      <c r="CY34" s="625"/>
      <c r="CZ34" s="628">
        <v>12.8</v>
      </c>
      <c r="DA34" s="653"/>
      <c r="DB34" s="653"/>
      <c r="DC34" s="657"/>
      <c r="DD34" s="632">
        <v>1038010</v>
      </c>
      <c r="DE34" s="624"/>
      <c r="DF34" s="624"/>
      <c r="DG34" s="624"/>
      <c r="DH34" s="624"/>
      <c r="DI34" s="624"/>
      <c r="DJ34" s="624"/>
      <c r="DK34" s="625"/>
      <c r="DL34" s="632">
        <v>891406</v>
      </c>
      <c r="DM34" s="624"/>
      <c r="DN34" s="624"/>
      <c r="DO34" s="624"/>
      <c r="DP34" s="624"/>
      <c r="DQ34" s="624"/>
      <c r="DR34" s="624"/>
      <c r="DS34" s="624"/>
      <c r="DT34" s="624"/>
      <c r="DU34" s="624"/>
      <c r="DV34" s="625"/>
      <c r="DW34" s="628">
        <v>12</v>
      </c>
      <c r="DX34" s="653"/>
      <c r="DY34" s="653"/>
      <c r="DZ34" s="653"/>
      <c r="EA34" s="653"/>
      <c r="EB34" s="653"/>
      <c r="EC34" s="654"/>
    </row>
    <row r="35" spans="2:133" ht="11.25" customHeight="1">
      <c r="B35" s="620" t="s">
        <v>311</v>
      </c>
      <c r="C35" s="621"/>
      <c r="D35" s="621"/>
      <c r="E35" s="621"/>
      <c r="F35" s="621"/>
      <c r="G35" s="621"/>
      <c r="H35" s="621"/>
      <c r="I35" s="621"/>
      <c r="J35" s="621"/>
      <c r="K35" s="621"/>
      <c r="L35" s="621"/>
      <c r="M35" s="621"/>
      <c r="N35" s="621"/>
      <c r="O35" s="621"/>
      <c r="P35" s="621"/>
      <c r="Q35" s="622"/>
      <c r="R35" s="623">
        <v>440148</v>
      </c>
      <c r="S35" s="624"/>
      <c r="T35" s="624"/>
      <c r="U35" s="624"/>
      <c r="V35" s="624"/>
      <c r="W35" s="624"/>
      <c r="X35" s="624"/>
      <c r="Y35" s="625"/>
      <c r="Z35" s="626">
        <v>3.2</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81647</v>
      </c>
      <c r="CS35" s="655"/>
      <c r="CT35" s="655"/>
      <c r="CU35" s="655"/>
      <c r="CV35" s="655"/>
      <c r="CW35" s="655"/>
      <c r="CX35" s="655"/>
      <c r="CY35" s="656"/>
      <c r="CZ35" s="628">
        <v>0.6</v>
      </c>
      <c r="DA35" s="653"/>
      <c r="DB35" s="653"/>
      <c r="DC35" s="657"/>
      <c r="DD35" s="632">
        <v>53982</v>
      </c>
      <c r="DE35" s="655"/>
      <c r="DF35" s="655"/>
      <c r="DG35" s="655"/>
      <c r="DH35" s="655"/>
      <c r="DI35" s="655"/>
      <c r="DJ35" s="655"/>
      <c r="DK35" s="656"/>
      <c r="DL35" s="632">
        <v>53982</v>
      </c>
      <c r="DM35" s="655"/>
      <c r="DN35" s="655"/>
      <c r="DO35" s="655"/>
      <c r="DP35" s="655"/>
      <c r="DQ35" s="655"/>
      <c r="DR35" s="655"/>
      <c r="DS35" s="655"/>
      <c r="DT35" s="655"/>
      <c r="DU35" s="655"/>
      <c r="DV35" s="656"/>
      <c r="DW35" s="628">
        <v>0.7</v>
      </c>
      <c r="DX35" s="653"/>
      <c r="DY35" s="653"/>
      <c r="DZ35" s="653"/>
      <c r="EA35" s="653"/>
      <c r="EB35" s="653"/>
      <c r="EC35" s="654"/>
    </row>
    <row r="36" spans="2:133" ht="11.25" customHeight="1">
      <c r="B36" s="620" t="s">
        <v>315</v>
      </c>
      <c r="C36" s="621"/>
      <c r="D36" s="621"/>
      <c r="E36" s="621"/>
      <c r="F36" s="621"/>
      <c r="G36" s="621"/>
      <c r="H36" s="621"/>
      <c r="I36" s="621"/>
      <c r="J36" s="621"/>
      <c r="K36" s="621"/>
      <c r="L36" s="621"/>
      <c r="M36" s="621"/>
      <c r="N36" s="621"/>
      <c r="O36" s="621"/>
      <c r="P36" s="621"/>
      <c r="Q36" s="622"/>
      <c r="R36" s="623">
        <v>186827</v>
      </c>
      <c r="S36" s="624"/>
      <c r="T36" s="624"/>
      <c r="U36" s="624"/>
      <c r="V36" s="624"/>
      <c r="W36" s="624"/>
      <c r="X36" s="624"/>
      <c r="Y36" s="625"/>
      <c r="Z36" s="626">
        <v>1.3</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1543014</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-128033</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1779431</v>
      </c>
      <c r="CS36" s="624"/>
      <c r="CT36" s="624"/>
      <c r="CU36" s="624"/>
      <c r="CV36" s="624"/>
      <c r="CW36" s="624"/>
      <c r="CX36" s="624"/>
      <c r="CY36" s="625"/>
      <c r="CZ36" s="628">
        <v>13.4</v>
      </c>
      <c r="DA36" s="653"/>
      <c r="DB36" s="653"/>
      <c r="DC36" s="657"/>
      <c r="DD36" s="632">
        <v>1600440</v>
      </c>
      <c r="DE36" s="624"/>
      <c r="DF36" s="624"/>
      <c r="DG36" s="624"/>
      <c r="DH36" s="624"/>
      <c r="DI36" s="624"/>
      <c r="DJ36" s="624"/>
      <c r="DK36" s="625"/>
      <c r="DL36" s="632">
        <v>1252459</v>
      </c>
      <c r="DM36" s="624"/>
      <c r="DN36" s="624"/>
      <c r="DO36" s="624"/>
      <c r="DP36" s="624"/>
      <c r="DQ36" s="624"/>
      <c r="DR36" s="624"/>
      <c r="DS36" s="624"/>
      <c r="DT36" s="624"/>
      <c r="DU36" s="624"/>
      <c r="DV36" s="625"/>
      <c r="DW36" s="628">
        <v>16.8</v>
      </c>
      <c r="DX36" s="653"/>
      <c r="DY36" s="653"/>
      <c r="DZ36" s="653"/>
      <c r="EA36" s="653"/>
      <c r="EB36" s="653"/>
      <c r="EC36" s="654"/>
    </row>
    <row r="37" spans="2:133" ht="11.25" customHeight="1">
      <c r="B37" s="620" t="s">
        <v>319</v>
      </c>
      <c r="C37" s="621"/>
      <c r="D37" s="621"/>
      <c r="E37" s="621"/>
      <c r="F37" s="621"/>
      <c r="G37" s="621"/>
      <c r="H37" s="621"/>
      <c r="I37" s="621"/>
      <c r="J37" s="621"/>
      <c r="K37" s="621"/>
      <c r="L37" s="621"/>
      <c r="M37" s="621"/>
      <c r="N37" s="621"/>
      <c r="O37" s="621"/>
      <c r="P37" s="621"/>
      <c r="Q37" s="622"/>
      <c r="R37" s="623">
        <v>265534</v>
      </c>
      <c r="S37" s="624"/>
      <c r="T37" s="624"/>
      <c r="U37" s="624"/>
      <c r="V37" s="624"/>
      <c r="W37" s="624"/>
      <c r="X37" s="624"/>
      <c r="Y37" s="625"/>
      <c r="Z37" s="626">
        <v>1.9</v>
      </c>
      <c r="AA37" s="626"/>
      <c r="AB37" s="626"/>
      <c r="AC37" s="626"/>
      <c r="AD37" s="627">
        <v>19072</v>
      </c>
      <c r="AE37" s="627"/>
      <c r="AF37" s="627"/>
      <c r="AG37" s="627"/>
      <c r="AH37" s="627"/>
      <c r="AI37" s="627"/>
      <c r="AJ37" s="627"/>
      <c r="AK37" s="627"/>
      <c r="AL37" s="628">
        <v>0.3</v>
      </c>
      <c r="AM37" s="629"/>
      <c r="AN37" s="629"/>
      <c r="AO37" s="630"/>
      <c r="AQ37" s="686" t="s">
        <v>320</v>
      </c>
      <c r="AR37" s="687"/>
      <c r="AS37" s="687"/>
      <c r="AT37" s="687"/>
      <c r="AU37" s="687"/>
      <c r="AV37" s="687"/>
      <c r="AW37" s="687"/>
      <c r="AX37" s="687"/>
      <c r="AY37" s="688"/>
      <c r="AZ37" s="623">
        <v>241496</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-164569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820749</v>
      </c>
      <c r="CS37" s="655"/>
      <c r="CT37" s="655"/>
      <c r="CU37" s="655"/>
      <c r="CV37" s="655"/>
      <c r="CW37" s="655"/>
      <c r="CX37" s="655"/>
      <c r="CY37" s="656"/>
      <c r="CZ37" s="628">
        <v>6.2</v>
      </c>
      <c r="DA37" s="653"/>
      <c r="DB37" s="653"/>
      <c r="DC37" s="657"/>
      <c r="DD37" s="632">
        <v>818394</v>
      </c>
      <c r="DE37" s="655"/>
      <c r="DF37" s="655"/>
      <c r="DG37" s="655"/>
      <c r="DH37" s="655"/>
      <c r="DI37" s="655"/>
      <c r="DJ37" s="655"/>
      <c r="DK37" s="656"/>
      <c r="DL37" s="632">
        <v>809215</v>
      </c>
      <c r="DM37" s="655"/>
      <c r="DN37" s="655"/>
      <c r="DO37" s="655"/>
      <c r="DP37" s="655"/>
      <c r="DQ37" s="655"/>
      <c r="DR37" s="655"/>
      <c r="DS37" s="655"/>
      <c r="DT37" s="655"/>
      <c r="DU37" s="655"/>
      <c r="DV37" s="656"/>
      <c r="DW37" s="628">
        <v>10.9</v>
      </c>
      <c r="DX37" s="653"/>
      <c r="DY37" s="653"/>
      <c r="DZ37" s="653"/>
      <c r="EA37" s="653"/>
      <c r="EB37" s="653"/>
      <c r="EC37" s="654"/>
    </row>
    <row r="38" spans="2:133" ht="11.25" customHeight="1">
      <c r="B38" s="620" t="s">
        <v>323</v>
      </c>
      <c r="C38" s="621"/>
      <c r="D38" s="621"/>
      <c r="E38" s="621"/>
      <c r="F38" s="621"/>
      <c r="G38" s="621"/>
      <c r="H38" s="621"/>
      <c r="I38" s="621"/>
      <c r="J38" s="621"/>
      <c r="K38" s="621"/>
      <c r="L38" s="621"/>
      <c r="M38" s="621"/>
      <c r="N38" s="621"/>
      <c r="O38" s="621"/>
      <c r="P38" s="621"/>
      <c r="Q38" s="622"/>
      <c r="R38" s="623">
        <v>248624</v>
      </c>
      <c r="S38" s="624"/>
      <c r="T38" s="624"/>
      <c r="U38" s="624"/>
      <c r="V38" s="624"/>
      <c r="W38" s="624"/>
      <c r="X38" s="624"/>
      <c r="Y38" s="625"/>
      <c r="Z38" s="626">
        <v>1.8</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33036</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3186</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1263382</v>
      </c>
      <c r="CS38" s="624"/>
      <c r="CT38" s="624"/>
      <c r="CU38" s="624"/>
      <c r="CV38" s="624"/>
      <c r="CW38" s="624"/>
      <c r="CX38" s="624"/>
      <c r="CY38" s="625"/>
      <c r="CZ38" s="628">
        <v>9.5</v>
      </c>
      <c r="DA38" s="653"/>
      <c r="DB38" s="653"/>
      <c r="DC38" s="657"/>
      <c r="DD38" s="632">
        <v>1051107</v>
      </c>
      <c r="DE38" s="624"/>
      <c r="DF38" s="624"/>
      <c r="DG38" s="624"/>
      <c r="DH38" s="624"/>
      <c r="DI38" s="624"/>
      <c r="DJ38" s="624"/>
      <c r="DK38" s="625"/>
      <c r="DL38" s="632">
        <v>1012958</v>
      </c>
      <c r="DM38" s="624"/>
      <c r="DN38" s="624"/>
      <c r="DO38" s="624"/>
      <c r="DP38" s="624"/>
      <c r="DQ38" s="624"/>
      <c r="DR38" s="624"/>
      <c r="DS38" s="624"/>
      <c r="DT38" s="624"/>
      <c r="DU38" s="624"/>
      <c r="DV38" s="625"/>
      <c r="DW38" s="628">
        <v>13.6</v>
      </c>
      <c r="DX38" s="653"/>
      <c r="DY38" s="653"/>
      <c r="DZ38" s="653"/>
      <c r="EA38" s="653"/>
      <c r="EB38" s="653"/>
      <c r="EC38" s="654"/>
    </row>
    <row r="39" spans="2:133" ht="11.25" customHeight="1">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5100</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4713</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684663</v>
      </c>
      <c r="CS39" s="655"/>
      <c r="CT39" s="655"/>
      <c r="CU39" s="655"/>
      <c r="CV39" s="655"/>
      <c r="CW39" s="655"/>
      <c r="CX39" s="655"/>
      <c r="CY39" s="656"/>
      <c r="CZ39" s="628">
        <v>5.0999999999999996</v>
      </c>
      <c r="DA39" s="653"/>
      <c r="DB39" s="653"/>
      <c r="DC39" s="657"/>
      <c r="DD39" s="632">
        <v>670904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c r="B40" s="620" t="s">
        <v>331</v>
      </c>
      <c r="C40" s="621"/>
      <c r="D40" s="621"/>
      <c r="E40" s="621"/>
      <c r="F40" s="621"/>
      <c r="G40" s="621"/>
      <c r="H40" s="621"/>
      <c r="I40" s="621"/>
      <c r="J40" s="621"/>
      <c r="K40" s="621"/>
      <c r="L40" s="621"/>
      <c r="M40" s="621"/>
      <c r="N40" s="621"/>
      <c r="O40" s="621"/>
      <c r="P40" s="621"/>
      <c r="Q40" s="622"/>
      <c r="R40" s="623">
        <v>54524</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83</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33500</v>
      </c>
      <c r="CS40" s="624"/>
      <c r="CT40" s="624"/>
      <c r="CU40" s="624"/>
      <c r="CV40" s="624"/>
      <c r="CW40" s="624"/>
      <c r="CX40" s="624"/>
      <c r="CY40" s="625"/>
      <c r="CZ40" s="628">
        <v>0.3</v>
      </c>
      <c r="DA40" s="653"/>
      <c r="DB40" s="653"/>
      <c r="DC40" s="657"/>
      <c r="DD40" s="632">
        <v>5100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c r="B41" s="644" t="s">
        <v>336</v>
      </c>
      <c r="C41" s="645"/>
      <c r="D41" s="645"/>
      <c r="E41" s="645"/>
      <c r="F41" s="645"/>
      <c r="G41" s="645"/>
      <c r="H41" s="645"/>
      <c r="I41" s="645"/>
      <c r="J41" s="645"/>
      <c r="K41" s="645"/>
      <c r="L41" s="645"/>
      <c r="M41" s="645"/>
      <c r="N41" s="645"/>
      <c r="O41" s="645"/>
      <c r="P41" s="645"/>
      <c r="Q41" s="646"/>
      <c r="R41" s="695">
        <v>13839504</v>
      </c>
      <c r="S41" s="696"/>
      <c r="T41" s="696"/>
      <c r="U41" s="696"/>
      <c r="V41" s="696"/>
      <c r="W41" s="696"/>
      <c r="X41" s="696"/>
      <c r="Y41" s="700"/>
      <c r="Z41" s="701">
        <v>100</v>
      </c>
      <c r="AA41" s="701"/>
      <c r="AB41" s="701"/>
      <c r="AC41" s="701"/>
      <c r="AD41" s="702">
        <v>7379919</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251024</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340</v>
      </c>
      <c r="AR42" s="693"/>
      <c r="AS42" s="693"/>
      <c r="AT42" s="693"/>
      <c r="AU42" s="693"/>
      <c r="AV42" s="693"/>
      <c r="AW42" s="693"/>
      <c r="AX42" s="693"/>
      <c r="AY42" s="694"/>
      <c r="AZ42" s="695">
        <v>1012358</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421</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977892</v>
      </c>
      <c r="CS42" s="655"/>
      <c r="CT42" s="655"/>
      <c r="CU42" s="655"/>
      <c r="CV42" s="655"/>
      <c r="CW42" s="655"/>
      <c r="CX42" s="655"/>
      <c r="CY42" s="656"/>
      <c r="CZ42" s="628">
        <v>7.4</v>
      </c>
      <c r="DA42" s="653"/>
      <c r="DB42" s="653"/>
      <c r="DC42" s="657"/>
      <c r="DD42" s="632">
        <v>337062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343</v>
      </c>
      <c r="CD43" s="620" t="s">
        <v>344</v>
      </c>
      <c r="CE43" s="621"/>
      <c r="CF43" s="621"/>
      <c r="CG43" s="621"/>
      <c r="CH43" s="621"/>
      <c r="CI43" s="621"/>
      <c r="CJ43" s="621"/>
      <c r="CK43" s="621"/>
      <c r="CL43" s="621"/>
      <c r="CM43" s="621"/>
      <c r="CN43" s="621"/>
      <c r="CO43" s="621"/>
      <c r="CP43" s="621"/>
      <c r="CQ43" s="622"/>
      <c r="CR43" s="623">
        <v>27489</v>
      </c>
      <c r="CS43" s="655"/>
      <c r="CT43" s="655"/>
      <c r="CU43" s="655"/>
      <c r="CV43" s="655"/>
      <c r="CW43" s="655"/>
      <c r="CX43" s="655"/>
      <c r="CY43" s="656"/>
      <c r="CZ43" s="628">
        <v>0.2</v>
      </c>
      <c r="DA43" s="653"/>
      <c r="DB43" s="653"/>
      <c r="DC43" s="657"/>
      <c r="DD43" s="632">
        <v>22289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803152</v>
      </c>
      <c r="CS44" s="624"/>
      <c r="CT44" s="624"/>
      <c r="CU44" s="624"/>
      <c r="CV44" s="624"/>
      <c r="CW44" s="624"/>
      <c r="CX44" s="624"/>
      <c r="CY44" s="625"/>
      <c r="CZ44" s="628">
        <v>6</v>
      </c>
      <c r="DA44" s="629"/>
      <c r="DB44" s="629"/>
      <c r="DC44" s="635"/>
      <c r="DD44" s="632">
        <v>315175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400648</v>
      </c>
      <c r="CS45" s="655"/>
      <c r="CT45" s="655"/>
      <c r="CU45" s="655"/>
      <c r="CV45" s="655"/>
      <c r="CW45" s="655"/>
      <c r="CX45" s="655"/>
      <c r="CY45" s="656"/>
      <c r="CZ45" s="628">
        <v>3</v>
      </c>
      <c r="DA45" s="653"/>
      <c r="DB45" s="653"/>
      <c r="DC45" s="657"/>
      <c r="DD45" s="632">
        <v>42793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349</v>
      </c>
      <c r="CG46" s="621"/>
      <c r="CH46" s="621"/>
      <c r="CI46" s="621"/>
      <c r="CJ46" s="621"/>
      <c r="CK46" s="621"/>
      <c r="CL46" s="621"/>
      <c r="CM46" s="621"/>
      <c r="CN46" s="621"/>
      <c r="CO46" s="621"/>
      <c r="CP46" s="621"/>
      <c r="CQ46" s="622"/>
      <c r="CR46" s="623">
        <v>387549</v>
      </c>
      <c r="CS46" s="624"/>
      <c r="CT46" s="624"/>
      <c r="CU46" s="624"/>
      <c r="CV46" s="624"/>
      <c r="CW46" s="624"/>
      <c r="CX46" s="624"/>
      <c r="CY46" s="625"/>
      <c r="CZ46" s="628">
        <v>2.9</v>
      </c>
      <c r="DA46" s="629"/>
      <c r="DB46" s="629"/>
      <c r="DC46" s="635"/>
      <c r="DD46" s="632">
        <v>269532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350</v>
      </c>
      <c r="CG47" s="621"/>
      <c r="CH47" s="621"/>
      <c r="CI47" s="621"/>
      <c r="CJ47" s="621"/>
      <c r="CK47" s="621"/>
      <c r="CL47" s="621"/>
      <c r="CM47" s="621"/>
      <c r="CN47" s="621"/>
      <c r="CO47" s="621"/>
      <c r="CP47" s="621"/>
      <c r="CQ47" s="622"/>
      <c r="CR47" s="623">
        <v>174740</v>
      </c>
      <c r="CS47" s="655"/>
      <c r="CT47" s="655"/>
      <c r="CU47" s="655"/>
      <c r="CV47" s="655"/>
      <c r="CW47" s="655"/>
      <c r="CX47" s="655"/>
      <c r="CY47" s="656"/>
      <c r="CZ47" s="628">
        <v>1.3</v>
      </c>
      <c r="DA47" s="653"/>
      <c r="DB47" s="653"/>
      <c r="DC47" s="657"/>
      <c r="DD47" s="632">
        <v>21887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352</v>
      </c>
      <c r="CE49" s="645"/>
      <c r="CF49" s="645"/>
      <c r="CG49" s="645"/>
      <c r="CH49" s="645"/>
      <c r="CI49" s="645"/>
      <c r="CJ49" s="645"/>
      <c r="CK49" s="645"/>
      <c r="CL49" s="645"/>
      <c r="CM49" s="645"/>
      <c r="CN49" s="645"/>
      <c r="CO49" s="645"/>
      <c r="CP49" s="645"/>
      <c r="CQ49" s="646"/>
      <c r="CR49" s="695">
        <v>13297641</v>
      </c>
      <c r="CS49" s="682"/>
      <c r="CT49" s="682"/>
      <c r="CU49" s="682"/>
      <c r="CV49" s="682"/>
      <c r="CW49" s="682"/>
      <c r="CX49" s="682"/>
      <c r="CY49" s="711"/>
      <c r="CZ49" s="703">
        <v>100</v>
      </c>
      <c r="DA49" s="712"/>
      <c r="DB49" s="712"/>
      <c r="DC49" s="713"/>
      <c r="DD49" s="714">
        <v>8868941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TEYW3PldDGSEVTjsuTuXFQxlyCriCJP+yf0K9hsWf0+esYvk/zweTVoVnVYI2M03GODwipCHqh6z5wXZSe4ig==" saltValue="XwLYEIKhihEEJ9tVzPle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3" zoomScale="70" zoomScaleNormal="25" zoomScaleSheetLayoutView="70" workbookViewId="0">
      <selection activeCell="AU95" sqref="AU95"/>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375</v>
      </c>
      <c r="C7" s="750"/>
      <c r="D7" s="750"/>
      <c r="E7" s="750"/>
      <c r="F7" s="750"/>
      <c r="G7" s="750"/>
      <c r="H7" s="750"/>
      <c r="I7" s="750"/>
      <c r="J7" s="750"/>
      <c r="K7" s="750"/>
      <c r="L7" s="750"/>
      <c r="M7" s="750"/>
      <c r="N7" s="750"/>
      <c r="O7" s="750"/>
      <c r="P7" s="751"/>
      <c r="Q7" s="752">
        <v>13823</v>
      </c>
      <c r="R7" s="753"/>
      <c r="S7" s="753"/>
      <c r="T7" s="753"/>
      <c r="U7" s="753"/>
      <c r="V7" s="753">
        <v>13284</v>
      </c>
      <c r="W7" s="753"/>
      <c r="X7" s="753"/>
      <c r="Y7" s="753"/>
      <c r="Z7" s="753"/>
      <c r="AA7" s="753">
        <v>539</v>
      </c>
      <c r="AB7" s="753"/>
      <c r="AC7" s="753"/>
      <c r="AD7" s="753"/>
      <c r="AE7" s="754"/>
      <c r="AF7" s="755">
        <v>526</v>
      </c>
      <c r="AG7" s="756"/>
      <c r="AH7" s="756"/>
      <c r="AI7" s="756"/>
      <c r="AJ7" s="757"/>
      <c r="AK7" s="758">
        <v>446</v>
      </c>
      <c r="AL7" s="759"/>
      <c r="AM7" s="759"/>
      <c r="AN7" s="759"/>
      <c r="AO7" s="759"/>
      <c r="AP7" s="759">
        <v>7558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566</v>
      </c>
      <c r="BT7" s="747"/>
      <c r="BU7" s="747"/>
      <c r="BV7" s="747"/>
      <c r="BW7" s="747"/>
      <c r="BX7" s="747"/>
      <c r="BY7" s="747"/>
      <c r="BZ7" s="747"/>
      <c r="CA7" s="747"/>
      <c r="CB7" s="747"/>
      <c r="CC7" s="747"/>
      <c r="CD7" s="747"/>
      <c r="CE7" s="747"/>
      <c r="CF7" s="747"/>
      <c r="CG7" s="762"/>
      <c r="CH7" s="743">
        <v>-6</v>
      </c>
      <c r="CI7" s="744"/>
      <c r="CJ7" s="744"/>
      <c r="CK7" s="744"/>
      <c r="CL7" s="745"/>
      <c r="CM7" s="743">
        <v>183</v>
      </c>
      <c r="CN7" s="744"/>
      <c r="CO7" s="744"/>
      <c r="CP7" s="744"/>
      <c r="CQ7" s="745"/>
      <c r="CR7" s="743">
        <v>30</v>
      </c>
      <c r="CS7" s="744"/>
      <c r="CT7" s="744"/>
      <c r="CU7" s="744"/>
      <c r="CV7" s="745"/>
      <c r="CW7" s="743" t="s">
        <v>565</v>
      </c>
      <c r="CX7" s="744"/>
      <c r="CY7" s="744"/>
      <c r="CZ7" s="744"/>
      <c r="DA7" s="745"/>
      <c r="DB7" s="743" t="s">
        <v>565</v>
      </c>
      <c r="DC7" s="744"/>
      <c r="DD7" s="744"/>
      <c r="DE7" s="744"/>
      <c r="DF7" s="745"/>
      <c r="DG7" s="743" t="s">
        <v>565</v>
      </c>
      <c r="DH7" s="744"/>
      <c r="DI7" s="744"/>
      <c r="DJ7" s="744"/>
      <c r="DK7" s="745"/>
      <c r="DL7" s="743" t="s">
        <v>565</v>
      </c>
      <c r="DM7" s="744"/>
      <c r="DN7" s="744"/>
      <c r="DO7" s="744"/>
      <c r="DP7" s="745"/>
      <c r="DQ7" s="743" t="s">
        <v>565</v>
      </c>
      <c r="DR7" s="744"/>
      <c r="DS7" s="744"/>
      <c r="DT7" s="744"/>
      <c r="DU7" s="745"/>
      <c r="DV7" s="746"/>
      <c r="DW7" s="747"/>
      <c r="DX7" s="747"/>
      <c r="DY7" s="747"/>
      <c r="DZ7" s="748"/>
      <c r="EA7" s="234"/>
    </row>
    <row r="8" spans="1:131" s="235" customFormat="1" ht="26.25" customHeight="1">
      <c r="A8" s="238">
        <v>2</v>
      </c>
      <c r="B8" s="780" t="s">
        <v>376</v>
      </c>
      <c r="C8" s="781"/>
      <c r="D8" s="781"/>
      <c r="E8" s="781"/>
      <c r="F8" s="781"/>
      <c r="G8" s="781"/>
      <c r="H8" s="781"/>
      <c r="I8" s="781"/>
      <c r="J8" s="781"/>
      <c r="K8" s="781"/>
      <c r="L8" s="781"/>
      <c r="M8" s="781"/>
      <c r="N8" s="781"/>
      <c r="O8" s="781"/>
      <c r="P8" s="782"/>
      <c r="Q8" s="783">
        <v>2</v>
      </c>
      <c r="R8" s="784"/>
      <c r="S8" s="784"/>
      <c r="T8" s="784"/>
      <c r="U8" s="784"/>
      <c r="V8" s="784">
        <v>0</v>
      </c>
      <c r="W8" s="784"/>
      <c r="X8" s="784"/>
      <c r="Y8" s="784"/>
      <c r="Z8" s="784"/>
      <c r="AA8" s="784">
        <v>2</v>
      </c>
      <c r="AB8" s="784"/>
      <c r="AC8" s="784"/>
      <c r="AD8" s="784"/>
      <c r="AE8" s="785"/>
      <c r="AF8" s="786">
        <v>2</v>
      </c>
      <c r="AG8" s="787"/>
      <c r="AH8" s="787"/>
      <c r="AI8" s="787"/>
      <c r="AJ8" s="788"/>
      <c r="AK8" s="769" t="s">
        <v>565</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581</v>
      </c>
      <c r="BS8" s="773" t="s">
        <v>567</v>
      </c>
      <c r="BT8" s="774"/>
      <c r="BU8" s="774"/>
      <c r="BV8" s="774"/>
      <c r="BW8" s="774"/>
      <c r="BX8" s="774"/>
      <c r="BY8" s="774"/>
      <c r="BZ8" s="774"/>
      <c r="CA8" s="774"/>
      <c r="CB8" s="774"/>
      <c r="CC8" s="774"/>
      <c r="CD8" s="774"/>
      <c r="CE8" s="774"/>
      <c r="CF8" s="774"/>
      <c r="CG8" s="775"/>
      <c r="CH8" s="776">
        <v>0</v>
      </c>
      <c r="CI8" s="777"/>
      <c r="CJ8" s="777"/>
      <c r="CK8" s="777"/>
      <c r="CL8" s="778"/>
      <c r="CM8" s="776">
        <v>92</v>
      </c>
      <c r="CN8" s="777"/>
      <c r="CO8" s="777"/>
      <c r="CP8" s="777"/>
      <c r="CQ8" s="778"/>
      <c r="CR8" s="776">
        <v>5</v>
      </c>
      <c r="CS8" s="777"/>
      <c r="CT8" s="777"/>
      <c r="CU8" s="777"/>
      <c r="CV8" s="778"/>
      <c r="CW8" s="776" t="s">
        <v>565</v>
      </c>
      <c r="CX8" s="777"/>
      <c r="CY8" s="777"/>
      <c r="CZ8" s="777"/>
      <c r="DA8" s="778"/>
      <c r="DB8" s="776">
        <v>60</v>
      </c>
      <c r="DC8" s="777"/>
      <c r="DD8" s="777"/>
      <c r="DE8" s="777"/>
      <c r="DF8" s="778"/>
      <c r="DG8" s="776" t="s">
        <v>565</v>
      </c>
      <c r="DH8" s="777"/>
      <c r="DI8" s="777"/>
      <c r="DJ8" s="777"/>
      <c r="DK8" s="778"/>
      <c r="DL8" s="776" t="s">
        <v>565</v>
      </c>
      <c r="DM8" s="777"/>
      <c r="DN8" s="777"/>
      <c r="DO8" s="777"/>
      <c r="DP8" s="778"/>
      <c r="DQ8" s="776" t="s">
        <v>565</v>
      </c>
      <c r="DR8" s="777"/>
      <c r="DS8" s="777"/>
      <c r="DT8" s="777"/>
      <c r="DU8" s="778"/>
      <c r="DV8" s="773"/>
      <c r="DW8" s="774"/>
      <c r="DX8" s="774"/>
      <c r="DY8" s="774"/>
      <c r="DZ8" s="779"/>
      <c r="EA8" s="234"/>
    </row>
    <row r="9" spans="1:131" s="235" customFormat="1" ht="26.25" customHeight="1">
      <c r="A9" s="238">
        <v>3</v>
      </c>
      <c r="B9" s="780" t="s">
        <v>377</v>
      </c>
      <c r="C9" s="781"/>
      <c r="D9" s="781"/>
      <c r="E9" s="781"/>
      <c r="F9" s="781"/>
      <c r="G9" s="781"/>
      <c r="H9" s="781"/>
      <c r="I9" s="781"/>
      <c r="J9" s="781"/>
      <c r="K9" s="781"/>
      <c r="L9" s="781"/>
      <c r="M9" s="781"/>
      <c r="N9" s="781"/>
      <c r="O9" s="781"/>
      <c r="P9" s="782"/>
      <c r="Q9" s="783">
        <v>10</v>
      </c>
      <c r="R9" s="784"/>
      <c r="S9" s="784"/>
      <c r="T9" s="784"/>
      <c r="U9" s="784"/>
      <c r="V9" s="784">
        <v>9</v>
      </c>
      <c r="W9" s="784"/>
      <c r="X9" s="784"/>
      <c r="Y9" s="784"/>
      <c r="Z9" s="784"/>
      <c r="AA9" s="784">
        <v>1</v>
      </c>
      <c r="AB9" s="784"/>
      <c r="AC9" s="784"/>
      <c r="AD9" s="784"/>
      <c r="AE9" s="785"/>
      <c r="AF9" s="786">
        <v>1</v>
      </c>
      <c r="AG9" s="787"/>
      <c r="AH9" s="787"/>
      <c r="AI9" s="787"/>
      <c r="AJ9" s="788"/>
      <c r="AK9" s="769" t="s">
        <v>565</v>
      </c>
      <c r="AL9" s="770"/>
      <c r="AM9" s="770"/>
      <c r="AN9" s="770"/>
      <c r="AO9" s="770"/>
      <c r="AP9" s="770">
        <v>0</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t="s">
        <v>378</v>
      </c>
      <c r="C10" s="781"/>
      <c r="D10" s="781"/>
      <c r="E10" s="781"/>
      <c r="F10" s="781"/>
      <c r="G10" s="781"/>
      <c r="H10" s="781"/>
      <c r="I10" s="781"/>
      <c r="J10" s="781"/>
      <c r="K10" s="781"/>
      <c r="L10" s="781"/>
      <c r="M10" s="781"/>
      <c r="N10" s="781"/>
      <c r="O10" s="781"/>
      <c r="P10" s="782"/>
      <c r="Q10" s="783">
        <v>39</v>
      </c>
      <c r="R10" s="784"/>
      <c r="S10" s="784"/>
      <c r="T10" s="784"/>
      <c r="U10" s="784"/>
      <c r="V10" s="784">
        <v>39</v>
      </c>
      <c r="W10" s="784"/>
      <c r="X10" s="784"/>
      <c r="Y10" s="784"/>
      <c r="Z10" s="784"/>
      <c r="AA10" s="784">
        <v>0</v>
      </c>
      <c r="AB10" s="784"/>
      <c r="AC10" s="784"/>
      <c r="AD10" s="784"/>
      <c r="AE10" s="785"/>
      <c r="AF10" s="786" t="s">
        <v>122</v>
      </c>
      <c r="AG10" s="787"/>
      <c r="AH10" s="787"/>
      <c r="AI10" s="787"/>
      <c r="AJ10" s="788"/>
      <c r="AK10" s="769">
        <v>29</v>
      </c>
      <c r="AL10" s="770"/>
      <c r="AM10" s="770"/>
      <c r="AN10" s="770"/>
      <c r="AO10" s="770"/>
      <c r="AP10" s="770">
        <v>23</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380</v>
      </c>
      <c r="B23" s="789" t="s">
        <v>381</v>
      </c>
      <c r="C23" s="790"/>
      <c r="D23" s="790"/>
      <c r="E23" s="790"/>
      <c r="F23" s="790"/>
      <c r="G23" s="790"/>
      <c r="H23" s="790"/>
      <c r="I23" s="790"/>
      <c r="J23" s="790"/>
      <c r="K23" s="790"/>
      <c r="L23" s="790"/>
      <c r="M23" s="790"/>
      <c r="N23" s="790"/>
      <c r="O23" s="790"/>
      <c r="P23" s="791"/>
      <c r="Q23" s="792">
        <v>13840</v>
      </c>
      <c r="R23" s="793"/>
      <c r="S23" s="793"/>
      <c r="T23" s="793"/>
      <c r="U23" s="793"/>
      <c r="V23" s="793">
        <v>13298</v>
      </c>
      <c r="W23" s="793"/>
      <c r="X23" s="793"/>
      <c r="Y23" s="793"/>
      <c r="Z23" s="793"/>
      <c r="AA23" s="793">
        <v>542</v>
      </c>
      <c r="AB23" s="793"/>
      <c r="AC23" s="793"/>
      <c r="AD23" s="793"/>
      <c r="AE23" s="794"/>
      <c r="AF23" s="795">
        <v>529</v>
      </c>
      <c r="AG23" s="793"/>
      <c r="AH23" s="793"/>
      <c r="AI23" s="793"/>
      <c r="AJ23" s="796"/>
      <c r="AK23" s="797"/>
      <c r="AL23" s="798"/>
      <c r="AM23" s="798"/>
      <c r="AN23" s="798"/>
      <c r="AO23" s="798"/>
      <c r="AP23" s="793">
        <v>7581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382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358</v>
      </c>
      <c r="B26" s="728"/>
      <c r="C26" s="728"/>
      <c r="D26" s="728"/>
      <c r="E26" s="728"/>
      <c r="F26" s="728"/>
      <c r="G26" s="728"/>
      <c r="H26" s="728"/>
      <c r="I26" s="728"/>
      <c r="J26" s="728"/>
      <c r="K26" s="728"/>
      <c r="L26" s="728"/>
      <c r="M26" s="728"/>
      <c r="N26" s="728"/>
      <c r="O26" s="728"/>
      <c r="P26" s="729"/>
      <c r="Q26" s="733" t="s">
        <v>384</v>
      </c>
      <c r="R26" s="734"/>
      <c r="S26" s="734"/>
      <c r="T26" s="734"/>
      <c r="U26" s="735"/>
      <c r="V26" s="733" t="s">
        <v>385</v>
      </c>
      <c r="W26" s="734"/>
      <c r="X26" s="734"/>
      <c r="Y26" s="734"/>
      <c r="Z26" s="735"/>
      <c r="AA26" s="733" t="s">
        <v>386</v>
      </c>
      <c r="AB26" s="734"/>
      <c r="AC26" s="734"/>
      <c r="AD26" s="734"/>
      <c r="AE26" s="734"/>
      <c r="AF26" s="814" t="s">
        <v>387</v>
      </c>
      <c r="AG26" s="815"/>
      <c r="AH26" s="815"/>
      <c r="AI26" s="815"/>
      <c r="AJ26" s="816"/>
      <c r="AK26" s="734" t="s">
        <v>388</v>
      </c>
      <c r="AL26" s="734"/>
      <c r="AM26" s="734"/>
      <c r="AN26" s="734"/>
      <c r="AO26" s="735"/>
      <c r="AP26" s="733" t="s">
        <v>389</v>
      </c>
      <c r="AQ26" s="734"/>
      <c r="AR26" s="734"/>
      <c r="AS26" s="734"/>
      <c r="AT26" s="735"/>
      <c r="AU26" s="733" t="s">
        <v>390</v>
      </c>
      <c r="AV26" s="734"/>
      <c r="AW26" s="734"/>
      <c r="AX26" s="734"/>
      <c r="AY26" s="735"/>
      <c r="AZ26" s="733" t="s">
        <v>391</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392</v>
      </c>
      <c r="C28" s="750"/>
      <c r="D28" s="750"/>
      <c r="E28" s="750"/>
      <c r="F28" s="750"/>
      <c r="G28" s="750"/>
      <c r="H28" s="750"/>
      <c r="I28" s="750"/>
      <c r="J28" s="750"/>
      <c r="K28" s="750"/>
      <c r="L28" s="750"/>
      <c r="M28" s="750"/>
      <c r="N28" s="750"/>
      <c r="O28" s="750"/>
      <c r="P28" s="751"/>
      <c r="Q28" s="822">
        <v>2741</v>
      </c>
      <c r="R28" s="823"/>
      <c r="S28" s="823"/>
      <c r="T28" s="823"/>
      <c r="U28" s="823"/>
      <c r="V28" s="823">
        <v>2869</v>
      </c>
      <c r="W28" s="823"/>
      <c r="X28" s="823"/>
      <c r="Y28" s="823"/>
      <c r="Z28" s="823"/>
      <c r="AA28" s="823">
        <v>-128</v>
      </c>
      <c r="AB28" s="823"/>
      <c r="AC28" s="823"/>
      <c r="AD28" s="823"/>
      <c r="AE28" s="824"/>
      <c r="AF28" s="825">
        <v>-128</v>
      </c>
      <c r="AG28" s="823"/>
      <c r="AH28" s="823"/>
      <c r="AI28" s="823"/>
      <c r="AJ28" s="826"/>
      <c r="AK28" s="827">
        <v>251</v>
      </c>
      <c r="AL28" s="828"/>
      <c r="AM28" s="828"/>
      <c r="AN28" s="828"/>
      <c r="AO28" s="828"/>
      <c r="AP28" s="828" t="s">
        <v>565</v>
      </c>
      <c r="AQ28" s="828"/>
      <c r="AR28" s="828"/>
      <c r="AS28" s="828"/>
      <c r="AT28" s="828"/>
      <c r="AU28" s="828" t="s">
        <v>565</v>
      </c>
      <c r="AV28" s="828"/>
      <c r="AW28" s="828"/>
      <c r="AX28" s="828"/>
      <c r="AY28" s="828"/>
      <c r="AZ28" s="829" t="s">
        <v>565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393</v>
      </c>
      <c r="C29" s="781"/>
      <c r="D29" s="781"/>
      <c r="E29" s="781"/>
      <c r="F29" s="781"/>
      <c r="G29" s="781"/>
      <c r="H29" s="781"/>
      <c r="I29" s="781"/>
      <c r="J29" s="781"/>
      <c r="K29" s="781"/>
      <c r="L29" s="781"/>
      <c r="M29" s="781"/>
      <c r="N29" s="781"/>
      <c r="O29" s="781"/>
      <c r="P29" s="782"/>
      <c r="Q29" s="783">
        <v>524</v>
      </c>
      <c r="R29" s="784"/>
      <c r="S29" s="784"/>
      <c r="T29" s="784"/>
      <c r="U29" s="784"/>
      <c r="V29" s="784">
        <v>506</v>
      </c>
      <c r="W29" s="784"/>
      <c r="X29" s="784"/>
      <c r="Y29" s="784"/>
      <c r="Z29" s="784"/>
      <c r="AA29" s="784">
        <v>18</v>
      </c>
      <c r="AB29" s="784"/>
      <c r="AC29" s="784"/>
      <c r="AD29" s="784"/>
      <c r="AE29" s="785"/>
      <c r="AF29" s="786">
        <v>18</v>
      </c>
      <c r="AG29" s="787"/>
      <c r="AH29" s="787"/>
      <c r="AI29" s="787"/>
      <c r="AJ29" s="788"/>
      <c r="AK29" s="834">
        <v>139</v>
      </c>
      <c r="AL29" s="830"/>
      <c r="AM29" s="830"/>
      <c r="AN29" s="830"/>
      <c r="AO29" s="830"/>
      <c r="AP29" s="830" t="s">
        <v>565</v>
      </c>
      <c r="AQ29" s="830"/>
      <c r="AR29" s="830"/>
      <c r="AS29" s="830"/>
      <c r="AT29" s="830"/>
      <c r="AU29" s="830" t="s">
        <v>565</v>
      </c>
      <c r="AV29" s="830"/>
      <c r="AW29" s="830"/>
      <c r="AX29" s="830"/>
      <c r="AY29" s="830"/>
      <c r="AZ29" s="831" t="s">
        <v>565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394</v>
      </c>
      <c r="C30" s="781"/>
      <c r="D30" s="781"/>
      <c r="E30" s="781"/>
      <c r="F30" s="781"/>
      <c r="G30" s="781"/>
      <c r="H30" s="781"/>
      <c r="I30" s="781"/>
      <c r="J30" s="781"/>
      <c r="K30" s="781"/>
      <c r="L30" s="781"/>
      <c r="M30" s="781"/>
      <c r="N30" s="781"/>
      <c r="O30" s="781"/>
      <c r="P30" s="782"/>
      <c r="Q30" s="783">
        <v>549</v>
      </c>
      <c r="R30" s="784"/>
      <c r="S30" s="784"/>
      <c r="T30" s="784"/>
      <c r="U30" s="784"/>
      <c r="V30" s="784">
        <v>559</v>
      </c>
      <c r="W30" s="784"/>
      <c r="X30" s="784"/>
      <c r="Y30" s="784"/>
      <c r="Z30" s="784"/>
      <c r="AA30" s="784">
        <v>-10</v>
      </c>
      <c r="AB30" s="784"/>
      <c r="AC30" s="784"/>
      <c r="AD30" s="784"/>
      <c r="AE30" s="785"/>
      <c r="AF30" s="786">
        <v>130</v>
      </c>
      <c r="AG30" s="787"/>
      <c r="AH30" s="787"/>
      <c r="AI30" s="787"/>
      <c r="AJ30" s="788"/>
      <c r="AK30" s="834">
        <v>33</v>
      </c>
      <c r="AL30" s="830"/>
      <c r="AM30" s="830"/>
      <c r="AN30" s="830"/>
      <c r="AO30" s="830"/>
      <c r="AP30" s="830">
        <v>905</v>
      </c>
      <c r="AQ30" s="830"/>
      <c r="AR30" s="830"/>
      <c r="AS30" s="830"/>
      <c r="AT30" s="830"/>
      <c r="AU30" s="830">
        <v>56</v>
      </c>
      <c r="AV30" s="830"/>
      <c r="AW30" s="830"/>
      <c r="AX30" s="830"/>
      <c r="AY30" s="830"/>
      <c r="AZ30" s="831" t="s">
        <v>565</v>
      </c>
      <c r="BA30" s="831"/>
      <c r="BB30" s="831"/>
      <c r="BC30" s="831"/>
      <c r="BD30" s="831"/>
      <c r="BE30" s="832" t="s">
        <v>395</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396</v>
      </c>
      <c r="C31" s="781"/>
      <c r="D31" s="781"/>
      <c r="E31" s="781"/>
      <c r="F31" s="781"/>
      <c r="G31" s="781"/>
      <c r="H31" s="781"/>
      <c r="I31" s="781"/>
      <c r="J31" s="781"/>
      <c r="K31" s="781"/>
      <c r="L31" s="781"/>
      <c r="M31" s="781"/>
      <c r="N31" s="781"/>
      <c r="O31" s="781"/>
      <c r="P31" s="782"/>
      <c r="Q31" s="783">
        <v>19</v>
      </c>
      <c r="R31" s="784"/>
      <c r="S31" s="784"/>
      <c r="T31" s="784"/>
      <c r="U31" s="784"/>
      <c r="V31" s="784">
        <v>19</v>
      </c>
      <c r="W31" s="784"/>
      <c r="X31" s="784"/>
      <c r="Y31" s="784"/>
      <c r="Z31" s="784"/>
      <c r="AA31" s="784">
        <v>0</v>
      </c>
      <c r="AB31" s="784"/>
      <c r="AC31" s="784"/>
      <c r="AD31" s="784"/>
      <c r="AE31" s="785"/>
      <c r="AF31" s="786">
        <v>104</v>
      </c>
      <c r="AG31" s="787"/>
      <c r="AH31" s="787"/>
      <c r="AI31" s="787"/>
      <c r="AJ31" s="788"/>
      <c r="AK31" s="834">
        <v>5</v>
      </c>
      <c r="AL31" s="830"/>
      <c r="AM31" s="830"/>
      <c r="AN31" s="830"/>
      <c r="AO31" s="830"/>
      <c r="AP31" s="830">
        <v>33</v>
      </c>
      <c r="AQ31" s="830"/>
      <c r="AR31" s="830"/>
      <c r="AS31" s="830"/>
      <c r="AT31" s="830"/>
      <c r="AU31" s="830" t="s">
        <v>565</v>
      </c>
      <c r="AV31" s="830"/>
      <c r="AW31" s="830"/>
      <c r="AX31" s="830"/>
      <c r="AY31" s="830"/>
      <c r="AZ31" s="831" t="s">
        <v>565</v>
      </c>
      <c r="BA31" s="831"/>
      <c r="BB31" s="831"/>
      <c r="BC31" s="831"/>
      <c r="BD31" s="831"/>
      <c r="BE31" s="832" t="s">
        <v>395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397</v>
      </c>
      <c r="C32" s="781"/>
      <c r="D32" s="781"/>
      <c r="E32" s="781"/>
      <c r="F32" s="781"/>
      <c r="G32" s="781"/>
      <c r="H32" s="781"/>
      <c r="I32" s="781"/>
      <c r="J32" s="781"/>
      <c r="K32" s="781"/>
      <c r="L32" s="781"/>
      <c r="M32" s="781"/>
      <c r="N32" s="781"/>
      <c r="O32" s="781"/>
      <c r="P32" s="782"/>
      <c r="Q32" s="783">
        <v>506</v>
      </c>
      <c r="R32" s="784"/>
      <c r="S32" s="784"/>
      <c r="T32" s="784"/>
      <c r="U32" s="784"/>
      <c r="V32" s="784">
        <v>485</v>
      </c>
      <c r="W32" s="784"/>
      <c r="X32" s="784"/>
      <c r="Y32" s="784"/>
      <c r="Z32" s="784"/>
      <c r="AA32" s="784">
        <v>22</v>
      </c>
      <c r="AB32" s="784"/>
      <c r="AC32" s="784"/>
      <c r="AD32" s="784"/>
      <c r="AE32" s="785"/>
      <c r="AF32" s="786">
        <v>390</v>
      </c>
      <c r="AG32" s="787"/>
      <c r="AH32" s="787"/>
      <c r="AI32" s="787"/>
      <c r="AJ32" s="788"/>
      <c r="AK32" s="834">
        <v>241</v>
      </c>
      <c r="AL32" s="830"/>
      <c r="AM32" s="830"/>
      <c r="AN32" s="830"/>
      <c r="AO32" s="830"/>
      <c r="AP32" s="830">
        <v>2193</v>
      </c>
      <c r="AQ32" s="830"/>
      <c r="AR32" s="830"/>
      <c r="AS32" s="830"/>
      <c r="AT32" s="830"/>
      <c r="AU32" s="830">
        <v>1811</v>
      </c>
      <c r="AV32" s="830"/>
      <c r="AW32" s="830"/>
      <c r="AX32" s="830"/>
      <c r="AY32" s="830"/>
      <c r="AZ32" s="831" t="s">
        <v>565</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398</v>
      </c>
      <c r="C33" s="781"/>
      <c r="D33" s="781"/>
      <c r="E33" s="781"/>
      <c r="F33" s="781"/>
      <c r="G33" s="781"/>
      <c r="H33" s="781"/>
      <c r="I33" s="781"/>
      <c r="J33" s="781"/>
      <c r="K33" s="781"/>
      <c r="L33" s="781"/>
      <c r="M33" s="781"/>
      <c r="N33" s="781"/>
      <c r="O33" s="781"/>
      <c r="P33" s="782"/>
      <c r="Q33" s="783" t="s">
        <v>565</v>
      </c>
      <c r="R33" s="784"/>
      <c r="S33" s="784"/>
      <c r="T33" s="784"/>
      <c r="U33" s="784"/>
      <c r="V33" s="784" t="s">
        <v>565</v>
      </c>
      <c r="W33" s="784"/>
      <c r="X33" s="784"/>
      <c r="Y33" s="784"/>
      <c r="Z33" s="784"/>
      <c r="AA33" s="784" t="s">
        <v>565</v>
      </c>
      <c r="AB33" s="784"/>
      <c r="AC33" s="784"/>
      <c r="AD33" s="784"/>
      <c r="AE33" s="785"/>
      <c r="AF33" s="786" t="s">
        <v>122</v>
      </c>
      <c r="AG33" s="787"/>
      <c r="AH33" s="787"/>
      <c r="AI33" s="787"/>
      <c r="AJ33" s="788"/>
      <c r="AK33" s="834" t="s">
        <v>565</v>
      </c>
      <c r="AL33" s="830"/>
      <c r="AM33" s="830"/>
      <c r="AN33" s="830"/>
      <c r="AO33" s="830"/>
      <c r="AP33" s="830" t="s">
        <v>565</v>
      </c>
      <c r="AQ33" s="830"/>
      <c r="AR33" s="830"/>
      <c r="AS33" s="830"/>
      <c r="AT33" s="830"/>
      <c r="AU33" s="830" t="s">
        <v>565</v>
      </c>
      <c r="AV33" s="830"/>
      <c r="AW33" s="830"/>
      <c r="AX33" s="830"/>
      <c r="AY33" s="830"/>
      <c r="AZ33" s="831" t="s">
        <v>565</v>
      </c>
      <c r="BA33" s="831"/>
      <c r="BB33" s="831"/>
      <c r="BC33" s="831"/>
      <c r="BD33" s="831"/>
      <c r="BE33" s="832" t="s">
        <v>399</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380</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514</v>
      </c>
      <c r="AG63" s="844"/>
      <c r="AH63" s="844"/>
      <c r="AI63" s="844"/>
      <c r="AJ63" s="845"/>
      <c r="AK63" s="846"/>
      <c r="AL63" s="841"/>
      <c r="AM63" s="841"/>
      <c r="AN63" s="841"/>
      <c r="AO63" s="841"/>
      <c r="AP63" s="844">
        <v>3131</v>
      </c>
      <c r="AQ63" s="844"/>
      <c r="AR63" s="844"/>
      <c r="AS63" s="844"/>
      <c r="AT63" s="844"/>
      <c r="AU63" s="844">
        <v>1867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403</v>
      </c>
      <c r="B66" s="728"/>
      <c r="C66" s="728"/>
      <c r="D66" s="728"/>
      <c r="E66" s="728"/>
      <c r="F66" s="728"/>
      <c r="G66" s="728"/>
      <c r="H66" s="728"/>
      <c r="I66" s="728"/>
      <c r="J66" s="728"/>
      <c r="K66" s="728"/>
      <c r="L66" s="728"/>
      <c r="M66" s="728"/>
      <c r="N66" s="728"/>
      <c r="O66" s="728"/>
      <c r="P66" s="729"/>
      <c r="Q66" s="733" t="s">
        <v>384</v>
      </c>
      <c r="R66" s="734"/>
      <c r="S66" s="734"/>
      <c r="T66" s="734"/>
      <c r="U66" s="735"/>
      <c r="V66" s="733" t="s">
        <v>385</v>
      </c>
      <c r="W66" s="734"/>
      <c r="X66" s="734"/>
      <c r="Y66" s="734"/>
      <c r="Z66" s="735"/>
      <c r="AA66" s="733" t="s">
        <v>386</v>
      </c>
      <c r="AB66" s="734"/>
      <c r="AC66" s="734"/>
      <c r="AD66" s="734"/>
      <c r="AE66" s="735"/>
      <c r="AF66" s="854" t="s">
        <v>387</v>
      </c>
      <c r="AG66" s="815"/>
      <c r="AH66" s="815"/>
      <c r="AI66" s="815"/>
      <c r="AJ66" s="855"/>
      <c r="AK66" s="733" t="s">
        <v>388</v>
      </c>
      <c r="AL66" s="728"/>
      <c r="AM66" s="728"/>
      <c r="AN66" s="728"/>
      <c r="AO66" s="729"/>
      <c r="AP66" s="733" t="s">
        <v>389</v>
      </c>
      <c r="AQ66" s="734"/>
      <c r="AR66" s="734"/>
      <c r="AS66" s="734"/>
      <c r="AT66" s="735"/>
      <c r="AU66" s="733" t="s">
        <v>404</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568</v>
      </c>
      <c r="C68" s="870"/>
      <c r="D68" s="870"/>
      <c r="E68" s="870"/>
      <c r="F68" s="870"/>
      <c r="G68" s="870"/>
      <c r="H68" s="870"/>
      <c r="I68" s="870"/>
      <c r="J68" s="870"/>
      <c r="K68" s="870"/>
      <c r="L68" s="870"/>
      <c r="M68" s="870"/>
      <c r="N68" s="870"/>
      <c r="O68" s="870"/>
      <c r="P68" s="871"/>
      <c r="Q68" s="872">
        <v>4</v>
      </c>
      <c r="R68" s="866"/>
      <c r="S68" s="866"/>
      <c r="T68" s="866"/>
      <c r="U68" s="866"/>
      <c r="V68" s="866">
        <v>2</v>
      </c>
      <c r="W68" s="866"/>
      <c r="X68" s="866"/>
      <c r="Y68" s="866"/>
      <c r="Z68" s="866"/>
      <c r="AA68" s="866">
        <v>1</v>
      </c>
      <c r="AB68" s="866"/>
      <c r="AC68" s="866"/>
      <c r="AD68" s="866"/>
      <c r="AE68" s="866"/>
      <c r="AF68" s="866">
        <v>1</v>
      </c>
      <c r="AG68" s="866"/>
      <c r="AH68" s="866"/>
      <c r="AI68" s="866"/>
      <c r="AJ68" s="866"/>
      <c r="AK68" s="866" t="s">
        <v>583</v>
      </c>
      <c r="AL68" s="866"/>
      <c r="AM68" s="866"/>
      <c r="AN68" s="866"/>
      <c r="AO68" s="866"/>
      <c r="AP68" s="866" t="s">
        <v>565</v>
      </c>
      <c r="AQ68" s="866"/>
      <c r="AR68" s="866"/>
      <c r="AS68" s="866"/>
      <c r="AT68" s="866"/>
      <c r="AU68" s="866" t="s">
        <v>565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569</v>
      </c>
      <c r="C69" s="874"/>
      <c r="D69" s="874"/>
      <c r="E69" s="874"/>
      <c r="F69" s="874"/>
      <c r="G69" s="874"/>
      <c r="H69" s="874"/>
      <c r="I69" s="874"/>
      <c r="J69" s="874"/>
      <c r="K69" s="874"/>
      <c r="L69" s="874"/>
      <c r="M69" s="874"/>
      <c r="N69" s="874"/>
      <c r="O69" s="874"/>
      <c r="P69" s="875"/>
      <c r="Q69" s="876">
        <v>121</v>
      </c>
      <c r="R69" s="830"/>
      <c r="S69" s="830"/>
      <c r="T69" s="830"/>
      <c r="U69" s="830"/>
      <c r="V69" s="830">
        <v>112</v>
      </c>
      <c r="W69" s="830"/>
      <c r="X69" s="830"/>
      <c r="Y69" s="830"/>
      <c r="Z69" s="830"/>
      <c r="AA69" s="830">
        <v>10</v>
      </c>
      <c r="AB69" s="830"/>
      <c r="AC69" s="830"/>
      <c r="AD69" s="830"/>
      <c r="AE69" s="830"/>
      <c r="AF69" s="830">
        <v>10</v>
      </c>
      <c r="AG69" s="830"/>
      <c r="AH69" s="830"/>
      <c r="AI69" s="830"/>
      <c r="AJ69" s="830"/>
      <c r="AK69" s="830" t="s">
        <v>583</v>
      </c>
      <c r="AL69" s="830"/>
      <c r="AM69" s="830"/>
      <c r="AN69" s="830"/>
      <c r="AO69" s="830"/>
      <c r="AP69" s="830">
        <v>134</v>
      </c>
      <c r="AQ69" s="830"/>
      <c r="AR69" s="830"/>
      <c r="AS69" s="830"/>
      <c r="AT69" s="830"/>
      <c r="AU69" s="830" t="s">
        <v>565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570</v>
      </c>
      <c r="C70" s="874"/>
      <c r="D70" s="874"/>
      <c r="E70" s="874"/>
      <c r="F70" s="874"/>
      <c r="G70" s="874"/>
      <c r="H70" s="874"/>
      <c r="I70" s="874"/>
      <c r="J70" s="874"/>
      <c r="K70" s="874"/>
      <c r="L70" s="874"/>
      <c r="M70" s="874"/>
      <c r="N70" s="874"/>
      <c r="O70" s="874"/>
      <c r="P70" s="875"/>
      <c r="Q70" s="876">
        <v>91</v>
      </c>
      <c r="R70" s="830"/>
      <c r="S70" s="830"/>
      <c r="T70" s="830"/>
      <c r="U70" s="830"/>
      <c r="V70" s="830">
        <v>89</v>
      </c>
      <c r="W70" s="830"/>
      <c r="X70" s="830"/>
      <c r="Y70" s="830"/>
      <c r="Z70" s="830"/>
      <c r="AA70" s="830">
        <v>2</v>
      </c>
      <c r="AB70" s="830"/>
      <c r="AC70" s="830"/>
      <c r="AD70" s="830"/>
      <c r="AE70" s="830"/>
      <c r="AF70" s="830">
        <v>2</v>
      </c>
      <c r="AG70" s="830"/>
      <c r="AH70" s="830"/>
      <c r="AI70" s="830"/>
      <c r="AJ70" s="830"/>
      <c r="AK70" s="830" t="s">
        <v>584</v>
      </c>
      <c r="AL70" s="830"/>
      <c r="AM70" s="830"/>
      <c r="AN70" s="830"/>
      <c r="AO70" s="830"/>
      <c r="AP70" s="830" t="s">
        <v>565</v>
      </c>
      <c r="AQ70" s="830"/>
      <c r="AR70" s="830"/>
      <c r="AS70" s="830"/>
      <c r="AT70" s="830"/>
      <c r="AU70" s="830" t="s">
        <v>565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571</v>
      </c>
      <c r="C71" s="874"/>
      <c r="D71" s="874"/>
      <c r="E71" s="874"/>
      <c r="F71" s="874"/>
      <c r="G71" s="874"/>
      <c r="H71" s="874"/>
      <c r="I71" s="874"/>
      <c r="J71" s="874"/>
      <c r="K71" s="874"/>
      <c r="L71" s="874"/>
      <c r="M71" s="874"/>
      <c r="N71" s="874"/>
      <c r="O71" s="874"/>
      <c r="P71" s="875"/>
      <c r="Q71" s="876">
        <v>4</v>
      </c>
      <c r="R71" s="830"/>
      <c r="S71" s="830"/>
      <c r="T71" s="830"/>
      <c r="U71" s="830"/>
      <c r="V71" s="830">
        <v>2</v>
      </c>
      <c r="W71" s="830"/>
      <c r="X71" s="830"/>
      <c r="Y71" s="830"/>
      <c r="Z71" s="830"/>
      <c r="AA71" s="830">
        <v>3</v>
      </c>
      <c r="AB71" s="830"/>
      <c r="AC71" s="830"/>
      <c r="AD71" s="830"/>
      <c r="AE71" s="830"/>
      <c r="AF71" s="830">
        <v>3</v>
      </c>
      <c r="AG71" s="830"/>
      <c r="AH71" s="830"/>
      <c r="AI71" s="830"/>
      <c r="AJ71" s="830"/>
      <c r="AK71" s="830" t="s">
        <v>583</v>
      </c>
      <c r="AL71" s="830"/>
      <c r="AM71" s="830"/>
      <c r="AN71" s="830"/>
      <c r="AO71" s="830"/>
      <c r="AP71" s="830" t="s">
        <v>565</v>
      </c>
      <c r="AQ71" s="830"/>
      <c r="AR71" s="830"/>
      <c r="AS71" s="830"/>
      <c r="AT71" s="830"/>
      <c r="AU71" s="830" t="s">
        <v>565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572</v>
      </c>
      <c r="C72" s="874"/>
      <c r="D72" s="874"/>
      <c r="E72" s="874"/>
      <c r="F72" s="874"/>
      <c r="G72" s="874"/>
      <c r="H72" s="874"/>
      <c r="I72" s="874"/>
      <c r="J72" s="874"/>
      <c r="K72" s="874"/>
      <c r="L72" s="874"/>
      <c r="M72" s="874"/>
      <c r="N72" s="874"/>
      <c r="O72" s="874"/>
      <c r="P72" s="875"/>
      <c r="Q72" s="876">
        <v>1351</v>
      </c>
      <c r="R72" s="830"/>
      <c r="S72" s="830"/>
      <c r="T72" s="830"/>
      <c r="U72" s="830"/>
      <c r="V72" s="830">
        <v>1322</v>
      </c>
      <c r="W72" s="830"/>
      <c r="X72" s="830"/>
      <c r="Y72" s="830"/>
      <c r="Z72" s="830"/>
      <c r="AA72" s="830">
        <v>29</v>
      </c>
      <c r="AB72" s="830"/>
      <c r="AC72" s="830"/>
      <c r="AD72" s="830"/>
      <c r="AE72" s="830"/>
      <c r="AF72" s="830">
        <v>21</v>
      </c>
      <c r="AG72" s="830"/>
      <c r="AH72" s="830"/>
      <c r="AI72" s="830"/>
      <c r="AJ72" s="830"/>
      <c r="AK72" s="830">
        <v>28</v>
      </c>
      <c r="AL72" s="830"/>
      <c r="AM72" s="830"/>
      <c r="AN72" s="830"/>
      <c r="AO72" s="830"/>
      <c r="AP72" s="830">
        <v>251</v>
      </c>
      <c r="AQ72" s="830"/>
      <c r="AR72" s="830"/>
      <c r="AS72" s="830"/>
      <c r="AT72" s="830"/>
      <c r="AU72" s="830" t="s">
        <v>565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573</v>
      </c>
      <c r="C73" s="874"/>
      <c r="D73" s="874"/>
      <c r="E73" s="874"/>
      <c r="F73" s="874"/>
      <c r="G73" s="874"/>
      <c r="H73" s="874"/>
      <c r="I73" s="874"/>
      <c r="J73" s="874"/>
      <c r="K73" s="874"/>
      <c r="L73" s="874"/>
      <c r="M73" s="874"/>
      <c r="N73" s="874"/>
      <c r="O73" s="874"/>
      <c r="P73" s="875"/>
      <c r="Q73" s="876">
        <v>742</v>
      </c>
      <c r="R73" s="830"/>
      <c r="S73" s="830"/>
      <c r="T73" s="830"/>
      <c r="U73" s="830"/>
      <c r="V73" s="830">
        <v>691</v>
      </c>
      <c r="W73" s="830"/>
      <c r="X73" s="830"/>
      <c r="Y73" s="830"/>
      <c r="Z73" s="830"/>
      <c r="AA73" s="830">
        <v>52</v>
      </c>
      <c r="AB73" s="830"/>
      <c r="AC73" s="830"/>
      <c r="AD73" s="830"/>
      <c r="AE73" s="830"/>
      <c r="AF73" s="830">
        <v>52</v>
      </c>
      <c r="AG73" s="830"/>
      <c r="AH73" s="830"/>
      <c r="AI73" s="830"/>
      <c r="AJ73" s="830"/>
      <c r="AK73" s="830" t="s">
        <v>583</v>
      </c>
      <c r="AL73" s="830"/>
      <c r="AM73" s="830"/>
      <c r="AN73" s="830"/>
      <c r="AO73" s="830"/>
      <c r="AP73" s="830">
        <v>290</v>
      </c>
      <c r="AQ73" s="830"/>
      <c r="AR73" s="830"/>
      <c r="AS73" s="830"/>
      <c r="AT73" s="830"/>
      <c r="AU73" s="830" t="s">
        <v>565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574</v>
      </c>
      <c r="C74" s="874"/>
      <c r="D74" s="874"/>
      <c r="E74" s="874"/>
      <c r="F74" s="874"/>
      <c r="G74" s="874"/>
      <c r="H74" s="874"/>
      <c r="I74" s="874"/>
      <c r="J74" s="874"/>
      <c r="K74" s="874"/>
      <c r="L74" s="874"/>
      <c r="M74" s="874"/>
      <c r="N74" s="874"/>
      <c r="O74" s="874"/>
      <c r="P74" s="875"/>
      <c r="Q74" s="876">
        <v>211</v>
      </c>
      <c r="R74" s="830"/>
      <c r="S74" s="830"/>
      <c r="T74" s="830"/>
      <c r="U74" s="830"/>
      <c r="V74" s="830">
        <v>206</v>
      </c>
      <c r="W74" s="830"/>
      <c r="X74" s="830"/>
      <c r="Y74" s="830"/>
      <c r="Z74" s="830"/>
      <c r="AA74" s="830">
        <v>5</v>
      </c>
      <c r="AB74" s="830"/>
      <c r="AC74" s="830"/>
      <c r="AD74" s="830"/>
      <c r="AE74" s="830"/>
      <c r="AF74" s="830">
        <v>5</v>
      </c>
      <c r="AG74" s="830"/>
      <c r="AH74" s="830"/>
      <c r="AI74" s="830"/>
      <c r="AJ74" s="830"/>
      <c r="AK74" s="830">
        <v>15</v>
      </c>
      <c r="AL74" s="830"/>
      <c r="AM74" s="830"/>
      <c r="AN74" s="830"/>
      <c r="AO74" s="830"/>
      <c r="AP74" s="830" t="s">
        <v>565</v>
      </c>
      <c r="AQ74" s="830"/>
      <c r="AR74" s="830"/>
      <c r="AS74" s="830"/>
      <c r="AT74" s="830"/>
      <c r="AU74" s="830" t="s">
        <v>565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575</v>
      </c>
      <c r="C75" s="874"/>
      <c r="D75" s="874"/>
      <c r="E75" s="874"/>
      <c r="F75" s="874"/>
      <c r="G75" s="874"/>
      <c r="H75" s="874"/>
      <c r="I75" s="874"/>
      <c r="J75" s="874"/>
      <c r="K75" s="874"/>
      <c r="L75" s="874"/>
      <c r="M75" s="874"/>
      <c r="N75" s="874"/>
      <c r="O75" s="874"/>
      <c r="P75" s="875"/>
      <c r="Q75" s="877">
        <v>70</v>
      </c>
      <c r="R75" s="878"/>
      <c r="S75" s="878"/>
      <c r="T75" s="878"/>
      <c r="U75" s="834"/>
      <c r="V75" s="879">
        <v>70</v>
      </c>
      <c r="W75" s="878"/>
      <c r="X75" s="878"/>
      <c r="Y75" s="878"/>
      <c r="Z75" s="834"/>
      <c r="AA75" s="879" t="s">
        <v>583</v>
      </c>
      <c r="AB75" s="878"/>
      <c r="AC75" s="878"/>
      <c r="AD75" s="878"/>
      <c r="AE75" s="834"/>
      <c r="AF75" s="879" t="s">
        <v>565</v>
      </c>
      <c r="AG75" s="878"/>
      <c r="AH75" s="878"/>
      <c r="AI75" s="878"/>
      <c r="AJ75" s="834"/>
      <c r="AK75" s="879" t="s">
        <v>585</v>
      </c>
      <c r="AL75" s="878"/>
      <c r="AM75" s="878"/>
      <c r="AN75" s="878"/>
      <c r="AO75" s="834"/>
      <c r="AP75" s="879" t="s">
        <v>565</v>
      </c>
      <c r="AQ75" s="878"/>
      <c r="AR75" s="878"/>
      <c r="AS75" s="878"/>
      <c r="AT75" s="834"/>
      <c r="AU75" s="879" t="s">
        <v>565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t="s">
        <v>576</v>
      </c>
      <c r="C76" s="874"/>
      <c r="D76" s="874"/>
      <c r="E76" s="874"/>
      <c r="F76" s="874"/>
      <c r="G76" s="874"/>
      <c r="H76" s="874"/>
      <c r="I76" s="874"/>
      <c r="J76" s="874"/>
      <c r="K76" s="874"/>
      <c r="L76" s="874"/>
      <c r="M76" s="874"/>
      <c r="N76" s="874"/>
      <c r="O76" s="874"/>
      <c r="P76" s="875"/>
      <c r="Q76" s="877">
        <v>1881</v>
      </c>
      <c r="R76" s="878"/>
      <c r="S76" s="878"/>
      <c r="T76" s="878"/>
      <c r="U76" s="834"/>
      <c r="V76" s="879">
        <v>1841</v>
      </c>
      <c r="W76" s="878"/>
      <c r="X76" s="878"/>
      <c r="Y76" s="878"/>
      <c r="Z76" s="834"/>
      <c r="AA76" s="879">
        <v>40</v>
      </c>
      <c r="AB76" s="878"/>
      <c r="AC76" s="878"/>
      <c r="AD76" s="878"/>
      <c r="AE76" s="834"/>
      <c r="AF76" s="879">
        <v>40</v>
      </c>
      <c r="AG76" s="878"/>
      <c r="AH76" s="878"/>
      <c r="AI76" s="878"/>
      <c r="AJ76" s="834"/>
      <c r="AK76" s="879" t="s">
        <v>583</v>
      </c>
      <c r="AL76" s="878"/>
      <c r="AM76" s="878"/>
      <c r="AN76" s="878"/>
      <c r="AO76" s="834"/>
      <c r="AP76" s="879" t="s">
        <v>565</v>
      </c>
      <c r="AQ76" s="878"/>
      <c r="AR76" s="878"/>
      <c r="AS76" s="878"/>
      <c r="AT76" s="834"/>
      <c r="AU76" s="879" t="s">
        <v>565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t="s">
        <v>577</v>
      </c>
      <c r="C77" s="874"/>
      <c r="D77" s="874"/>
      <c r="E77" s="874"/>
      <c r="F77" s="874"/>
      <c r="G77" s="874"/>
      <c r="H77" s="874"/>
      <c r="I77" s="874"/>
      <c r="J77" s="874"/>
      <c r="K77" s="874"/>
      <c r="L77" s="874"/>
      <c r="M77" s="874"/>
      <c r="N77" s="874"/>
      <c r="O77" s="874"/>
      <c r="P77" s="875"/>
      <c r="Q77" s="877">
        <v>74476</v>
      </c>
      <c r="R77" s="878"/>
      <c r="S77" s="878"/>
      <c r="T77" s="878"/>
      <c r="U77" s="834"/>
      <c r="V77" s="879">
        <v>71449</v>
      </c>
      <c r="W77" s="878"/>
      <c r="X77" s="878"/>
      <c r="Y77" s="878"/>
      <c r="Z77" s="834"/>
      <c r="AA77" s="879">
        <v>3027</v>
      </c>
      <c r="AB77" s="878"/>
      <c r="AC77" s="878"/>
      <c r="AD77" s="878"/>
      <c r="AE77" s="834"/>
      <c r="AF77" s="879">
        <v>3027</v>
      </c>
      <c r="AG77" s="878"/>
      <c r="AH77" s="878"/>
      <c r="AI77" s="878"/>
      <c r="AJ77" s="834"/>
      <c r="AK77" s="879">
        <v>1043</v>
      </c>
      <c r="AL77" s="878"/>
      <c r="AM77" s="878"/>
      <c r="AN77" s="878"/>
      <c r="AO77" s="834"/>
      <c r="AP77" s="879" t="s">
        <v>565</v>
      </c>
      <c r="AQ77" s="878"/>
      <c r="AR77" s="878"/>
      <c r="AS77" s="878"/>
      <c r="AT77" s="834"/>
      <c r="AU77" s="879" t="s">
        <v>565</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t="s">
        <v>578</v>
      </c>
      <c r="C78" s="874"/>
      <c r="D78" s="874"/>
      <c r="E78" s="874"/>
      <c r="F78" s="874"/>
      <c r="G78" s="874"/>
      <c r="H78" s="874"/>
      <c r="I78" s="874"/>
      <c r="J78" s="874"/>
      <c r="K78" s="874"/>
      <c r="L78" s="874"/>
      <c r="M78" s="874"/>
      <c r="N78" s="874"/>
      <c r="O78" s="874"/>
      <c r="P78" s="875"/>
      <c r="Q78" s="876">
        <v>204</v>
      </c>
      <c r="R78" s="830"/>
      <c r="S78" s="830"/>
      <c r="T78" s="830"/>
      <c r="U78" s="830"/>
      <c r="V78" s="830">
        <v>176</v>
      </c>
      <c r="W78" s="830"/>
      <c r="X78" s="830"/>
      <c r="Y78" s="830"/>
      <c r="Z78" s="830"/>
      <c r="AA78" s="830">
        <v>28</v>
      </c>
      <c r="AB78" s="830"/>
      <c r="AC78" s="830"/>
      <c r="AD78" s="830"/>
      <c r="AE78" s="830"/>
      <c r="AF78" s="830">
        <v>28</v>
      </c>
      <c r="AG78" s="830"/>
      <c r="AH78" s="830"/>
      <c r="AI78" s="830"/>
      <c r="AJ78" s="830"/>
      <c r="AK78" s="830" t="s">
        <v>583</v>
      </c>
      <c r="AL78" s="830"/>
      <c r="AM78" s="830"/>
      <c r="AN78" s="830"/>
      <c r="AO78" s="830"/>
      <c r="AP78" s="830" t="s">
        <v>565</v>
      </c>
      <c r="AQ78" s="830"/>
      <c r="AR78" s="830"/>
      <c r="AS78" s="830"/>
      <c r="AT78" s="830"/>
      <c r="AU78" s="830" t="s">
        <v>565</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t="s">
        <v>579</v>
      </c>
      <c r="C79" s="874"/>
      <c r="D79" s="874"/>
      <c r="E79" s="874"/>
      <c r="F79" s="874"/>
      <c r="G79" s="874"/>
      <c r="H79" s="874"/>
      <c r="I79" s="874"/>
      <c r="J79" s="874"/>
      <c r="K79" s="874"/>
      <c r="L79" s="874"/>
      <c r="M79" s="874"/>
      <c r="N79" s="874"/>
      <c r="O79" s="874"/>
      <c r="P79" s="875"/>
      <c r="Q79" s="876">
        <v>854731</v>
      </c>
      <c r="R79" s="830"/>
      <c r="S79" s="830"/>
      <c r="T79" s="830"/>
      <c r="U79" s="830"/>
      <c r="V79" s="830">
        <v>844450</v>
      </c>
      <c r="W79" s="830"/>
      <c r="X79" s="830"/>
      <c r="Y79" s="830"/>
      <c r="Z79" s="830"/>
      <c r="AA79" s="830">
        <v>10282</v>
      </c>
      <c r="AB79" s="830"/>
      <c r="AC79" s="830"/>
      <c r="AD79" s="830"/>
      <c r="AE79" s="830"/>
      <c r="AF79" s="830">
        <v>10058</v>
      </c>
      <c r="AG79" s="830"/>
      <c r="AH79" s="830"/>
      <c r="AI79" s="830"/>
      <c r="AJ79" s="830"/>
      <c r="AK79" s="830" t="s">
        <v>583</v>
      </c>
      <c r="AL79" s="830"/>
      <c r="AM79" s="830"/>
      <c r="AN79" s="830"/>
      <c r="AO79" s="830"/>
      <c r="AP79" s="830" t="s">
        <v>565</v>
      </c>
      <c r="AQ79" s="830"/>
      <c r="AR79" s="830"/>
      <c r="AS79" s="830"/>
      <c r="AT79" s="830"/>
      <c r="AU79" s="830" t="s">
        <v>565</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t="s">
        <v>580</v>
      </c>
      <c r="C80" s="874"/>
      <c r="D80" s="874"/>
      <c r="E80" s="874"/>
      <c r="F80" s="874"/>
      <c r="G80" s="874"/>
      <c r="H80" s="874"/>
      <c r="I80" s="874"/>
      <c r="J80" s="874"/>
      <c r="K80" s="874"/>
      <c r="L80" s="874"/>
      <c r="M80" s="874"/>
      <c r="N80" s="874"/>
      <c r="O80" s="874"/>
      <c r="P80" s="875"/>
      <c r="Q80" s="876">
        <v>994</v>
      </c>
      <c r="R80" s="830"/>
      <c r="S80" s="830"/>
      <c r="T80" s="830"/>
      <c r="U80" s="830"/>
      <c r="V80" s="830">
        <v>867</v>
      </c>
      <c r="W80" s="830"/>
      <c r="X80" s="830"/>
      <c r="Y80" s="830"/>
      <c r="Z80" s="830"/>
      <c r="AA80" s="830">
        <v>127</v>
      </c>
      <c r="AB80" s="830"/>
      <c r="AC80" s="830"/>
      <c r="AD80" s="830"/>
      <c r="AE80" s="830"/>
      <c r="AF80" s="830">
        <v>1309</v>
      </c>
      <c r="AG80" s="830"/>
      <c r="AH80" s="830"/>
      <c r="AI80" s="830"/>
      <c r="AJ80" s="830"/>
      <c r="AK80" s="830">
        <v>2</v>
      </c>
      <c r="AL80" s="830"/>
      <c r="AM80" s="830"/>
      <c r="AN80" s="830"/>
      <c r="AO80" s="830"/>
      <c r="AP80" s="830">
        <v>2622</v>
      </c>
      <c r="AQ80" s="830"/>
      <c r="AR80" s="830"/>
      <c r="AS80" s="830"/>
      <c r="AT80" s="830"/>
      <c r="AU80" s="830" t="s">
        <v>565</v>
      </c>
      <c r="AV80" s="830"/>
      <c r="AW80" s="830"/>
      <c r="AX80" s="830"/>
      <c r="AY80" s="830"/>
      <c r="AZ80" s="832" t="s">
        <v>582</v>
      </c>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380</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14556</v>
      </c>
      <c r="AG88" s="844"/>
      <c r="AH88" s="844"/>
      <c r="AI88" s="844"/>
      <c r="AJ88" s="844"/>
      <c r="AK88" s="841"/>
      <c r="AL88" s="841"/>
      <c r="AM88" s="841"/>
      <c r="AN88" s="841"/>
      <c r="AO88" s="841"/>
      <c r="AP88" s="844">
        <v>3297</v>
      </c>
      <c r="AQ88" s="844"/>
      <c r="AR88" s="844"/>
      <c r="AS88" s="844"/>
      <c r="AT88" s="844"/>
      <c r="AU88" s="844" t="s">
        <v>565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35</v>
      </c>
      <c r="CS102" s="852"/>
      <c r="CT102" s="852"/>
      <c r="CU102" s="852"/>
      <c r="CV102" s="891"/>
      <c r="CW102" s="890" t="s">
        <v>565</v>
      </c>
      <c r="CX102" s="852"/>
      <c r="CY102" s="852"/>
      <c r="CZ102" s="852"/>
      <c r="DA102" s="891"/>
      <c r="DB102" s="890">
        <v>60</v>
      </c>
      <c r="DC102" s="852"/>
      <c r="DD102" s="852"/>
      <c r="DE102" s="852"/>
      <c r="DF102" s="891"/>
      <c r="DG102" s="890" t="s">
        <v>565</v>
      </c>
      <c r="DH102" s="852"/>
      <c r="DI102" s="852"/>
      <c r="DJ102" s="852"/>
      <c r="DK102" s="891"/>
      <c r="DL102" s="890" t="s">
        <v>565</v>
      </c>
      <c r="DM102" s="852"/>
      <c r="DN102" s="852"/>
      <c r="DO102" s="852"/>
      <c r="DP102" s="891"/>
      <c r="DQ102" s="890" t="s">
        <v>565</v>
      </c>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295</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295</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295</v>
      </c>
      <c r="DR109" s="893"/>
      <c r="DS109" s="893"/>
      <c r="DT109" s="893"/>
      <c r="DU109" s="894"/>
      <c r="DV109" s="892" t="s">
        <v>416</v>
      </c>
      <c r="DW109" s="893"/>
      <c r="DX109" s="893"/>
      <c r="DY109" s="893"/>
      <c r="DZ109" s="895"/>
    </row>
    <row r="110" spans="1:131" s="230" customFormat="1" ht="26.25" customHeight="1">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1172588</v>
      </c>
      <c r="AB110" s="900"/>
      <c r="AC110" s="900"/>
      <c r="AD110" s="900"/>
      <c r="AE110" s="901"/>
      <c r="AF110" s="902">
        <v>1178949</v>
      </c>
      <c r="AG110" s="900"/>
      <c r="AH110" s="900"/>
      <c r="AI110" s="900"/>
      <c r="AJ110" s="901"/>
      <c r="AK110" s="902">
        <v>1060811</v>
      </c>
      <c r="AL110" s="900"/>
      <c r="AM110" s="900"/>
      <c r="AN110" s="900"/>
      <c r="AO110" s="901"/>
      <c r="AP110" s="903">
        <v>16.600000000000001</v>
      </c>
      <c r="AQ110" s="904"/>
      <c r="AR110" s="904"/>
      <c r="AS110" s="904"/>
      <c r="AT110" s="905"/>
      <c r="AU110" s="906" t="s">
        <v>69</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9421799</v>
      </c>
      <c r="BR110" s="931"/>
      <c r="BS110" s="931"/>
      <c r="BT110" s="931"/>
      <c r="BU110" s="931"/>
      <c r="BV110" s="931">
        <v>8677124</v>
      </c>
      <c r="BW110" s="931"/>
      <c r="BX110" s="931"/>
      <c r="BY110" s="931"/>
      <c r="BZ110" s="931"/>
      <c r="CA110" s="931">
        <v>7581324</v>
      </c>
      <c r="CB110" s="931"/>
      <c r="CC110" s="931"/>
      <c r="CD110" s="931"/>
      <c r="CE110" s="931"/>
      <c r="CF110" s="944">
        <v>118.4</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v>144521</v>
      </c>
      <c r="BR111" s="926"/>
      <c r="BS111" s="926"/>
      <c r="BT111" s="926"/>
      <c r="BU111" s="926"/>
      <c r="BV111" s="926">
        <v>144505</v>
      </c>
      <c r="BW111" s="926"/>
      <c r="BX111" s="926"/>
      <c r="BY111" s="926"/>
      <c r="BZ111" s="926"/>
      <c r="CA111" s="926">
        <v>144485</v>
      </c>
      <c r="CB111" s="926"/>
      <c r="CC111" s="926"/>
      <c r="CD111" s="926"/>
      <c r="CE111" s="926"/>
      <c r="CF111" s="920">
        <v>2.2999999999999998</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2338290</v>
      </c>
      <c r="BR112" s="926"/>
      <c r="BS112" s="926"/>
      <c r="BT112" s="926"/>
      <c r="BU112" s="926"/>
      <c r="BV112" s="926">
        <v>2103434</v>
      </c>
      <c r="BW112" s="926"/>
      <c r="BX112" s="926"/>
      <c r="BY112" s="926"/>
      <c r="BZ112" s="926"/>
      <c r="CA112" s="926">
        <v>1867495</v>
      </c>
      <c r="CB112" s="926"/>
      <c r="CC112" s="926"/>
      <c r="CD112" s="926"/>
      <c r="CE112" s="926"/>
      <c r="CF112" s="920">
        <v>29.2</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257229</v>
      </c>
      <c r="AB113" s="938"/>
      <c r="AC113" s="938"/>
      <c r="AD113" s="938"/>
      <c r="AE113" s="939"/>
      <c r="AF113" s="940">
        <v>254306</v>
      </c>
      <c r="AG113" s="938"/>
      <c r="AH113" s="938"/>
      <c r="AI113" s="938"/>
      <c r="AJ113" s="939"/>
      <c r="AK113" s="940">
        <v>234299</v>
      </c>
      <c r="AL113" s="938"/>
      <c r="AM113" s="938"/>
      <c r="AN113" s="938"/>
      <c r="AO113" s="939"/>
      <c r="AP113" s="941">
        <v>3.7</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v>194539</v>
      </c>
      <c r="BR113" s="926"/>
      <c r="BS113" s="926"/>
      <c r="BT113" s="926"/>
      <c r="BU113" s="926"/>
      <c r="BV113" s="926">
        <v>153416</v>
      </c>
      <c r="BW113" s="926"/>
      <c r="BX113" s="926"/>
      <c r="BY113" s="926"/>
      <c r="BZ113" s="926"/>
      <c r="CA113" s="926">
        <v>309695</v>
      </c>
      <c r="CB113" s="926"/>
      <c r="CC113" s="926"/>
      <c r="CD113" s="926"/>
      <c r="CE113" s="926"/>
      <c r="CF113" s="920">
        <v>4.8</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1810338</v>
      </c>
      <c r="BR114" s="926"/>
      <c r="BS114" s="926"/>
      <c r="BT114" s="926"/>
      <c r="BU114" s="926"/>
      <c r="BV114" s="926">
        <v>1823507</v>
      </c>
      <c r="BW114" s="926"/>
      <c r="BX114" s="926"/>
      <c r="BY114" s="926"/>
      <c r="BZ114" s="926"/>
      <c r="CA114" s="926">
        <v>1851363</v>
      </c>
      <c r="CB114" s="926"/>
      <c r="CC114" s="926"/>
      <c r="CD114" s="926"/>
      <c r="CE114" s="926"/>
      <c r="CF114" s="920">
        <v>28.9</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72196</v>
      </c>
      <c r="AB115" s="938"/>
      <c r="AC115" s="938"/>
      <c r="AD115" s="938"/>
      <c r="AE115" s="939"/>
      <c r="AF115" s="940">
        <v>29884</v>
      </c>
      <c r="AG115" s="938"/>
      <c r="AH115" s="938"/>
      <c r="AI115" s="938"/>
      <c r="AJ115" s="939"/>
      <c r="AK115" s="940">
        <v>53260</v>
      </c>
      <c r="AL115" s="938"/>
      <c r="AM115" s="938"/>
      <c r="AN115" s="938"/>
      <c r="AO115" s="939"/>
      <c r="AP115" s="941">
        <v>0.8</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139897</v>
      </c>
      <c r="DH115" s="959"/>
      <c r="DI115" s="959"/>
      <c r="DJ115" s="959"/>
      <c r="DK115" s="960"/>
      <c r="DL115" s="961">
        <v>139897</v>
      </c>
      <c r="DM115" s="959"/>
      <c r="DN115" s="959"/>
      <c r="DO115" s="959"/>
      <c r="DP115" s="960"/>
      <c r="DQ115" s="961">
        <v>139897</v>
      </c>
      <c r="DR115" s="959"/>
      <c r="DS115" s="959"/>
      <c r="DT115" s="959"/>
      <c r="DU115" s="960"/>
      <c r="DV115" s="962">
        <v>2.2000000000000002</v>
      </c>
      <c r="DW115" s="963"/>
      <c r="DX115" s="963"/>
      <c r="DY115" s="963"/>
      <c r="DZ115" s="964"/>
    </row>
    <row r="116" spans="1:130" s="230" customFormat="1" ht="26.25" customHeight="1">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1502013</v>
      </c>
      <c r="AB117" s="979"/>
      <c r="AC117" s="979"/>
      <c r="AD117" s="979"/>
      <c r="AE117" s="980"/>
      <c r="AF117" s="981">
        <v>1463139</v>
      </c>
      <c r="AG117" s="979"/>
      <c r="AH117" s="979"/>
      <c r="AI117" s="979"/>
      <c r="AJ117" s="980"/>
      <c r="AK117" s="981">
        <v>1348370</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295</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446</v>
      </c>
      <c r="BP119" s="1005"/>
      <c r="BQ119" s="999">
        <v>13909487</v>
      </c>
      <c r="BR119" s="1000"/>
      <c r="BS119" s="1000"/>
      <c r="BT119" s="1000"/>
      <c r="BU119" s="1000"/>
      <c r="BV119" s="1000">
        <v>12901986</v>
      </c>
      <c r="BW119" s="1000"/>
      <c r="BX119" s="1000"/>
      <c r="BY119" s="1000"/>
      <c r="BZ119" s="1000"/>
      <c r="CA119" s="1000">
        <v>11754362</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4624</v>
      </c>
      <c r="DH119" s="986"/>
      <c r="DI119" s="986"/>
      <c r="DJ119" s="986"/>
      <c r="DK119" s="987"/>
      <c r="DL119" s="985">
        <v>4608</v>
      </c>
      <c r="DM119" s="986"/>
      <c r="DN119" s="986"/>
      <c r="DO119" s="986"/>
      <c r="DP119" s="987"/>
      <c r="DQ119" s="985">
        <v>4588</v>
      </c>
      <c r="DR119" s="986"/>
      <c r="DS119" s="986"/>
      <c r="DT119" s="986"/>
      <c r="DU119" s="987"/>
      <c r="DV119" s="988">
        <v>0.1</v>
      </c>
      <c r="DW119" s="989"/>
      <c r="DX119" s="989"/>
      <c r="DY119" s="989"/>
      <c r="DZ119" s="990"/>
    </row>
    <row r="120" spans="1:130" s="230" customFormat="1" ht="26.25" customHeight="1">
      <c r="A120" s="1057"/>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3419297</v>
      </c>
      <c r="BR120" s="931"/>
      <c r="BS120" s="931"/>
      <c r="BT120" s="931"/>
      <c r="BU120" s="931"/>
      <c r="BV120" s="931">
        <v>3715924</v>
      </c>
      <c r="BW120" s="931"/>
      <c r="BX120" s="931"/>
      <c r="BY120" s="931"/>
      <c r="BZ120" s="931"/>
      <c r="CA120" s="931">
        <v>4156865</v>
      </c>
      <c r="CB120" s="931"/>
      <c r="CC120" s="931"/>
      <c r="CD120" s="931"/>
      <c r="CE120" s="931"/>
      <c r="CF120" s="944">
        <v>64.900000000000006</v>
      </c>
      <c r="CG120" s="945"/>
      <c r="CH120" s="945"/>
      <c r="CI120" s="945"/>
      <c r="CJ120" s="945"/>
      <c r="CK120" s="1006" t="s">
        <v>450</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2282273</v>
      </c>
      <c r="DH120" s="931"/>
      <c r="DI120" s="931"/>
      <c r="DJ120" s="931"/>
      <c r="DK120" s="931"/>
      <c r="DL120" s="931">
        <v>2046759</v>
      </c>
      <c r="DM120" s="931"/>
      <c r="DN120" s="931"/>
      <c r="DO120" s="931"/>
      <c r="DP120" s="931"/>
      <c r="DQ120" s="931">
        <v>1811414</v>
      </c>
      <c r="DR120" s="931"/>
      <c r="DS120" s="931"/>
      <c r="DT120" s="931"/>
      <c r="DU120" s="931"/>
      <c r="DV120" s="932">
        <v>28.3</v>
      </c>
      <c r="DW120" s="932"/>
      <c r="DX120" s="932"/>
      <c r="DY120" s="932"/>
      <c r="DZ120" s="933"/>
    </row>
    <row r="121" spans="1:130" s="230" customFormat="1" ht="26.25" customHeight="1">
      <c r="A121" s="1057"/>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v>424847</v>
      </c>
      <c r="BR121" s="926"/>
      <c r="BS121" s="926"/>
      <c r="BT121" s="926"/>
      <c r="BU121" s="926"/>
      <c r="BV121" s="926">
        <v>383935</v>
      </c>
      <c r="BW121" s="926"/>
      <c r="BX121" s="926"/>
      <c r="BY121" s="926"/>
      <c r="BZ121" s="926"/>
      <c r="CA121" s="926">
        <v>347021</v>
      </c>
      <c r="CB121" s="926"/>
      <c r="CC121" s="926"/>
      <c r="CD121" s="926"/>
      <c r="CE121" s="926"/>
      <c r="CF121" s="920">
        <v>5.4</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56017</v>
      </c>
      <c r="DH121" s="926"/>
      <c r="DI121" s="926"/>
      <c r="DJ121" s="926"/>
      <c r="DK121" s="926"/>
      <c r="DL121" s="926">
        <v>56675</v>
      </c>
      <c r="DM121" s="926"/>
      <c r="DN121" s="926"/>
      <c r="DO121" s="926"/>
      <c r="DP121" s="926"/>
      <c r="DQ121" s="926">
        <v>56081</v>
      </c>
      <c r="DR121" s="926"/>
      <c r="DS121" s="926"/>
      <c r="DT121" s="926"/>
      <c r="DU121" s="926"/>
      <c r="DV121" s="927">
        <v>0.9</v>
      </c>
      <c r="DW121" s="927"/>
      <c r="DX121" s="927"/>
      <c r="DY121" s="927"/>
      <c r="DZ121" s="928"/>
    </row>
    <row r="122" spans="1:130" s="230" customFormat="1" ht="26.25" customHeight="1">
      <c r="A122" s="1057"/>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8713972</v>
      </c>
      <c r="BR122" s="1000"/>
      <c r="BS122" s="1000"/>
      <c r="BT122" s="1000"/>
      <c r="BU122" s="1000"/>
      <c r="BV122" s="1000">
        <v>8160365</v>
      </c>
      <c r="BW122" s="1000"/>
      <c r="BX122" s="1000"/>
      <c r="BY122" s="1000"/>
      <c r="BZ122" s="1000"/>
      <c r="CA122" s="1000">
        <v>7600674</v>
      </c>
      <c r="CB122" s="1000"/>
      <c r="CC122" s="1000"/>
      <c r="CD122" s="1000"/>
      <c r="CE122" s="1000"/>
      <c r="CF122" s="1017">
        <v>118.7</v>
      </c>
      <c r="CG122" s="1018"/>
      <c r="CH122" s="1018"/>
      <c r="CI122" s="1018"/>
      <c r="CJ122" s="1018"/>
      <c r="CK122" s="1009"/>
      <c r="CL122" s="1010"/>
      <c r="CM122" s="1010"/>
      <c r="CN122" s="1010"/>
      <c r="CO122" s="1011"/>
      <c r="CP122" s="1019" t="s">
        <v>398</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c r="A123" s="1057"/>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454</v>
      </c>
      <c r="BP123" s="1005"/>
      <c r="BQ123" s="1063">
        <v>12558116</v>
      </c>
      <c r="BR123" s="1064"/>
      <c r="BS123" s="1064"/>
      <c r="BT123" s="1064"/>
      <c r="BU123" s="1064"/>
      <c r="BV123" s="1064">
        <v>12260224</v>
      </c>
      <c r="BW123" s="1064"/>
      <c r="BX123" s="1064"/>
      <c r="BY123" s="1064"/>
      <c r="BZ123" s="1064"/>
      <c r="CA123" s="1064">
        <v>12104560</v>
      </c>
      <c r="CB123" s="1064"/>
      <c r="CC123" s="1064"/>
      <c r="CD123" s="1064"/>
      <c r="CE123" s="1064"/>
      <c r="CF123" s="1001"/>
      <c r="CG123" s="1002"/>
      <c r="CH123" s="1002"/>
      <c r="CI123" s="1002"/>
      <c r="CJ123" s="1003"/>
      <c r="CK123" s="1009"/>
      <c r="CL123" s="1010"/>
      <c r="CM123" s="1010"/>
      <c r="CN123" s="1010"/>
      <c r="CO123" s="1011"/>
      <c r="CP123" s="1019" t="s">
        <v>396</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c r="A124" s="1057"/>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20.6</v>
      </c>
      <c r="BR124" s="1027"/>
      <c r="BS124" s="1027"/>
      <c r="BT124" s="1027"/>
      <c r="BU124" s="1027"/>
      <c r="BV124" s="1027">
        <v>10.1</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72196</v>
      </c>
      <c r="AB127" s="959"/>
      <c r="AC127" s="959"/>
      <c r="AD127" s="959"/>
      <c r="AE127" s="960"/>
      <c r="AF127" s="961">
        <v>29884</v>
      </c>
      <c r="AG127" s="959"/>
      <c r="AH127" s="959"/>
      <c r="AI127" s="959"/>
      <c r="AJ127" s="960"/>
      <c r="AK127" s="961">
        <v>53260</v>
      </c>
      <c r="AL127" s="959"/>
      <c r="AM127" s="959"/>
      <c r="AN127" s="959"/>
      <c r="AO127" s="960"/>
      <c r="AP127" s="962">
        <v>0.8</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v>54066</v>
      </c>
      <c r="AB128" s="1046"/>
      <c r="AC128" s="1046"/>
      <c r="AD128" s="1046"/>
      <c r="AE128" s="1047"/>
      <c r="AF128" s="1048">
        <v>57666</v>
      </c>
      <c r="AG128" s="1046"/>
      <c r="AH128" s="1046"/>
      <c r="AI128" s="1046"/>
      <c r="AJ128" s="1047"/>
      <c r="AK128" s="1048">
        <v>46022</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122</v>
      </c>
      <c r="BG128" s="1053"/>
      <c r="BH128" s="1053"/>
      <c r="BI128" s="1053"/>
      <c r="BJ128" s="1053"/>
      <c r="BK128" s="1053"/>
      <c r="BL128" s="1054"/>
      <c r="BM128" s="1052">
        <v>13.98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7402147</v>
      </c>
      <c r="AB129" s="959"/>
      <c r="AC129" s="959"/>
      <c r="AD129" s="959"/>
      <c r="AE129" s="960"/>
      <c r="AF129" s="961">
        <v>7139534</v>
      </c>
      <c r="AG129" s="959"/>
      <c r="AH129" s="959"/>
      <c r="AI129" s="959"/>
      <c r="AJ129" s="960"/>
      <c r="AK129" s="961">
        <v>7200310</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18.98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872186</v>
      </c>
      <c r="AB130" s="959"/>
      <c r="AC130" s="959"/>
      <c r="AD130" s="959"/>
      <c r="AE130" s="960"/>
      <c r="AF130" s="961">
        <v>811333</v>
      </c>
      <c r="AG130" s="959"/>
      <c r="AH130" s="959"/>
      <c r="AI130" s="959"/>
      <c r="AJ130" s="960"/>
      <c r="AK130" s="961">
        <v>798166</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8.6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6529961</v>
      </c>
      <c r="AB131" s="986"/>
      <c r="AC131" s="986"/>
      <c r="AD131" s="986"/>
      <c r="AE131" s="987"/>
      <c r="AF131" s="985">
        <v>6328201</v>
      </c>
      <c r="AG131" s="986"/>
      <c r="AH131" s="986"/>
      <c r="AI131" s="986"/>
      <c r="AJ131" s="987"/>
      <c r="AK131" s="985">
        <v>6402144</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8.8172195819999999</v>
      </c>
      <c r="AB132" s="1097"/>
      <c r="AC132" s="1097"/>
      <c r="AD132" s="1097"/>
      <c r="AE132" s="1098"/>
      <c r="AF132" s="1099">
        <v>9.3887662540000001</v>
      </c>
      <c r="AG132" s="1097"/>
      <c r="AH132" s="1097"/>
      <c r="AI132" s="1097"/>
      <c r="AJ132" s="1098"/>
      <c r="AK132" s="1099">
        <v>7.8752055560000001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9.1</v>
      </c>
      <c r="AB133" s="1080"/>
      <c r="AC133" s="1080"/>
      <c r="AD133" s="1080"/>
      <c r="AE133" s="1081"/>
      <c r="AF133" s="1079">
        <v>9.1999999999999993</v>
      </c>
      <c r="AG133" s="1080"/>
      <c r="AH133" s="1080"/>
      <c r="AI133" s="1080"/>
      <c r="AJ133" s="1081"/>
      <c r="AK133" s="1079">
        <v>8.6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rC+FeH0xlubqjO4H14qNudM/OPvSV5ffSalMG9AjKCn/q/TivyYwWnVBoHVNi/iZp0yOqun0cRmFYNlXlynkA==" saltValue="FPJGuqJlGVSYoNRPzmcjD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D1" zoomScale="90" zoomScaleNormal="85" zoomScaleSheetLayoutView="90" workbookViewId="0">
      <selection activeCell="DN21" sqref="DN21"/>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480</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ic49kopy2geV8zsdYciyHeDlhq7pqSQLk8RbzS48ulcVVFfBzyBUSwbYoikEd+GvB+iMBsGBv/3CVuYG1VKGgQ==" saltValue="kMkfjZaFK66tHI8meVOu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q4c8pz2CtgYkSE40Axuk8yGTUynLsqYpUo51gYoec+ZtpciJtmLm1+3YFjpgE5KHTpE8+dnW9VXSu2wz0uckPg==" saltValue="40muXkZGd98WamD3XcSh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2134145</v>
      </c>
      <c r="AP9" s="281">
        <v>89471</v>
      </c>
      <c r="AQ9" s="282">
        <v>90328</v>
      </c>
      <c r="AR9" s="283">
        <v>-0.9</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397426</v>
      </c>
      <c r="AP10" s="284">
        <v>16661</v>
      </c>
      <c r="AQ10" s="285">
        <v>7878</v>
      </c>
      <c r="AR10" s="286">
        <v>111.5</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v>33390</v>
      </c>
      <c r="AP11" s="284">
        <v>1400</v>
      </c>
      <c r="AQ11" s="285">
        <v>2111</v>
      </c>
      <c r="AR11" s="286">
        <v>-33.700000000000003</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492</v>
      </c>
      <c r="AP12" s="284" t="s">
        <v>492</v>
      </c>
      <c r="AQ12" s="285">
        <v>26</v>
      </c>
      <c r="AR12" s="286" t="s">
        <v>492</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56716</v>
      </c>
      <c r="AP13" s="284">
        <v>2378</v>
      </c>
      <c r="AQ13" s="285">
        <v>2999</v>
      </c>
      <c r="AR13" s="286">
        <v>-20.7</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27489</v>
      </c>
      <c r="AP14" s="284">
        <v>1152</v>
      </c>
      <c r="AQ14" s="285">
        <v>1839</v>
      </c>
      <c r="AR14" s="286">
        <v>-37.4</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-82229</v>
      </c>
      <c r="AP15" s="284">
        <v>-3447</v>
      </c>
      <c r="AQ15" s="285">
        <v>-5426</v>
      </c>
      <c r="AR15" s="286">
        <v>-36.5</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2566937</v>
      </c>
      <c r="AP16" s="284">
        <v>107615</v>
      </c>
      <c r="AQ16" s="285">
        <v>99756</v>
      </c>
      <c r="AR16" s="286">
        <v>7.9</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8.3000000000000007</v>
      </c>
      <c r="AP21" s="298">
        <v>9.01</v>
      </c>
      <c r="AQ21" s="299">
        <v>-0.71</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97</v>
      </c>
      <c r="AP22" s="303">
        <v>97.5</v>
      </c>
      <c r="AQ22" s="304">
        <v>-0.5</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1060811</v>
      </c>
      <c r="AP32" s="312">
        <v>44473</v>
      </c>
      <c r="AQ32" s="313">
        <v>56025</v>
      </c>
      <c r="AR32" s="314">
        <v>-20.6</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492</v>
      </c>
      <c r="AP33" s="312" t="s">
        <v>492</v>
      </c>
      <c r="AQ33" s="313" t="s">
        <v>492</v>
      </c>
      <c r="AR33" s="314" t="s">
        <v>492</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492</v>
      </c>
      <c r="AP34" s="312" t="s">
        <v>492</v>
      </c>
      <c r="AQ34" s="313" t="s">
        <v>492</v>
      </c>
      <c r="AR34" s="314" t="s">
        <v>492</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234299</v>
      </c>
      <c r="AP35" s="312">
        <v>9823</v>
      </c>
      <c r="AQ35" s="313">
        <v>18604</v>
      </c>
      <c r="AR35" s="314">
        <v>-47.2</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t="s">
        <v>492</v>
      </c>
      <c r="AP36" s="312" t="s">
        <v>492</v>
      </c>
      <c r="AQ36" s="313">
        <v>2667</v>
      </c>
      <c r="AR36" s="314" t="s">
        <v>492</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v>53260</v>
      </c>
      <c r="AP37" s="312">
        <v>2233</v>
      </c>
      <c r="AQ37" s="313">
        <v>441</v>
      </c>
      <c r="AR37" s="314">
        <v>406.3</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t="s">
        <v>492</v>
      </c>
      <c r="AP38" s="315" t="s">
        <v>492</v>
      </c>
      <c r="AQ38" s="316">
        <v>6</v>
      </c>
      <c r="AR38" s="304" t="s">
        <v>492</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-46022</v>
      </c>
      <c r="AP39" s="312">
        <v>-1929</v>
      </c>
      <c r="AQ39" s="313">
        <v>-4261</v>
      </c>
      <c r="AR39" s="314">
        <v>-54.7</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-798166</v>
      </c>
      <c r="AP40" s="312">
        <v>-33462</v>
      </c>
      <c r="AQ40" s="313">
        <v>-49695</v>
      </c>
      <c r="AR40" s="314">
        <v>-32.700000000000003</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504182</v>
      </c>
      <c r="AP41" s="312">
        <v>21137</v>
      </c>
      <c r="AQ41" s="313">
        <v>23786</v>
      </c>
      <c r="AR41" s="314">
        <v>-11.1</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1527656</v>
      </c>
      <c r="AN51" s="334">
        <v>60284</v>
      </c>
      <c r="AO51" s="335">
        <v>83.3</v>
      </c>
      <c r="AP51" s="336">
        <v>74581</v>
      </c>
      <c r="AQ51" s="337">
        <v>7</v>
      </c>
      <c r="AR51" s="338">
        <v>76.3</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931797</v>
      </c>
      <c r="AN52" s="342">
        <v>36770</v>
      </c>
      <c r="AO52" s="343">
        <v>79.400000000000006</v>
      </c>
      <c r="AP52" s="344">
        <v>41563</v>
      </c>
      <c r="AQ52" s="345">
        <v>6.8</v>
      </c>
      <c r="AR52" s="346">
        <v>72.599999999999994</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1076415</v>
      </c>
      <c r="AN53" s="334">
        <v>43160</v>
      </c>
      <c r="AO53" s="335">
        <v>-28.4</v>
      </c>
      <c r="AP53" s="336">
        <v>76347</v>
      </c>
      <c r="AQ53" s="337">
        <v>2.4</v>
      </c>
      <c r="AR53" s="338">
        <v>-30.8</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696466</v>
      </c>
      <c r="AN54" s="342">
        <v>27926</v>
      </c>
      <c r="AO54" s="343">
        <v>-24.1</v>
      </c>
      <c r="AP54" s="344">
        <v>41762</v>
      </c>
      <c r="AQ54" s="345">
        <v>0.5</v>
      </c>
      <c r="AR54" s="346">
        <v>-24.6</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1223847</v>
      </c>
      <c r="AN55" s="334">
        <v>49967</v>
      </c>
      <c r="AO55" s="335">
        <v>15.8</v>
      </c>
      <c r="AP55" s="336">
        <v>69604</v>
      </c>
      <c r="AQ55" s="337">
        <v>-8.8000000000000007</v>
      </c>
      <c r="AR55" s="338">
        <v>24.6</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769687</v>
      </c>
      <c r="AN56" s="342">
        <v>31425</v>
      </c>
      <c r="AO56" s="343">
        <v>12.5</v>
      </c>
      <c r="AP56" s="344">
        <v>36247</v>
      </c>
      <c r="AQ56" s="345">
        <v>-13.2</v>
      </c>
      <c r="AR56" s="346">
        <v>25.7</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1086417</v>
      </c>
      <c r="AN57" s="334">
        <v>44903</v>
      </c>
      <c r="AO57" s="335">
        <v>-10.1</v>
      </c>
      <c r="AP57" s="336">
        <v>68410</v>
      </c>
      <c r="AQ57" s="337">
        <v>-1.7</v>
      </c>
      <c r="AR57" s="338">
        <v>-8.4</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524896</v>
      </c>
      <c r="AN58" s="342">
        <v>21694</v>
      </c>
      <c r="AO58" s="343">
        <v>-31</v>
      </c>
      <c r="AP58" s="344">
        <v>35086</v>
      </c>
      <c r="AQ58" s="345">
        <v>-3.2</v>
      </c>
      <c r="AR58" s="346">
        <v>-27.8</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803152</v>
      </c>
      <c r="AN59" s="334">
        <v>33671</v>
      </c>
      <c r="AO59" s="335">
        <v>-25</v>
      </c>
      <c r="AP59" s="336">
        <v>73019</v>
      </c>
      <c r="AQ59" s="337">
        <v>6.7</v>
      </c>
      <c r="AR59" s="338">
        <v>-31.7</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387549</v>
      </c>
      <c r="AN60" s="342">
        <v>16247</v>
      </c>
      <c r="AO60" s="343">
        <v>-25.1</v>
      </c>
      <c r="AP60" s="344">
        <v>39427</v>
      </c>
      <c r="AQ60" s="345">
        <v>12.4</v>
      </c>
      <c r="AR60" s="346">
        <v>-37.5</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1143497</v>
      </c>
      <c r="AN61" s="349">
        <v>46397</v>
      </c>
      <c r="AO61" s="350">
        <v>7.1</v>
      </c>
      <c r="AP61" s="351">
        <v>72392</v>
      </c>
      <c r="AQ61" s="352">
        <v>1.1000000000000001</v>
      </c>
      <c r="AR61" s="338">
        <v>6</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662079</v>
      </c>
      <c r="AN62" s="342">
        <v>26812</v>
      </c>
      <c r="AO62" s="343">
        <v>2.2999999999999998</v>
      </c>
      <c r="AP62" s="344">
        <v>38817</v>
      </c>
      <c r="AQ62" s="345">
        <v>0.7</v>
      </c>
      <c r="AR62" s="346">
        <v>1.6</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UGVQQfGBHhEt9Khjz6dgbLG9MQp6fEVew2qxWoZifWED4RaK3P7OQzo5u3+s/bRFOLDRSengAoGl+9jShQL0cw==" saltValue="/LBh0Qo6OACm3sI4IO5k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P85" zoomScaleNormal="100" zoomScaleSheetLayoutView="55" workbookViewId="0">
      <selection activeCell="AG83" sqref="AG83"/>
    </sheetView>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480</v>
      </c>
    </row>
    <row r="121" spans="125:125" ht="13.5" hidden="1" customHeight="1">
      <c r="DU121" s="259"/>
    </row>
  </sheetData>
  <sheetProtection algorithmName="SHA-512" hashValue="KG9WYUXa5mZ9pXDo/iVfMwczmHzs8viONKOHPiVrUYElWsS3KkoMFAg0pDLhwWmwY9UoQwQ4JE1Q195d1DnqAQ==" saltValue="SIW6f1lYbxZQY2eRIDQt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I19" sqref="BI19"/>
    </sheetView>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480</v>
      </c>
    </row>
  </sheetData>
  <sheetProtection algorithmName="SHA-512" hashValue="CDF1KghEK2gRWS5MJ115ythOPYukR11H7mVQ2KMakM1+iOMXidJgZQWJuLUlZO7nty7e/904yVr9/ntyN3832g==" saltValue="vCpPgDlcvX1+UL4S9oOC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1" zoomScaleNormal="100"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39" t="s">
        <v>3</v>
      </c>
      <c r="D47" s="1139"/>
      <c r="E47" s="1140"/>
      <c r="F47" s="11">
        <v>22.06</v>
      </c>
      <c r="G47" s="12">
        <v>21.22</v>
      </c>
      <c r="H47" s="12">
        <v>21.12</v>
      </c>
      <c r="I47" s="12">
        <v>20.49</v>
      </c>
      <c r="J47" s="13">
        <v>19.89</v>
      </c>
    </row>
    <row r="48" spans="2:10" ht="57.75" customHeight="1">
      <c r="B48" s="14"/>
      <c r="C48" s="1141" t="s">
        <v>4</v>
      </c>
      <c r="D48" s="1141"/>
      <c r="E48" s="1142"/>
      <c r="F48" s="15">
        <v>1.78</v>
      </c>
      <c r="G48" s="16">
        <v>2.2599999999999998</v>
      </c>
      <c r="H48" s="16">
        <v>5.98</v>
      </c>
      <c r="I48" s="16">
        <v>5.34</v>
      </c>
      <c r="J48" s="17">
        <v>7.34</v>
      </c>
    </row>
    <row r="49" spans="2:10" ht="57.75" customHeight="1" thickBot="1">
      <c r="B49" s="18"/>
      <c r="C49" s="1143" t="s">
        <v>5</v>
      </c>
      <c r="D49" s="1143"/>
      <c r="E49" s="1144"/>
      <c r="F49" s="19" t="s">
        <v>535</v>
      </c>
      <c r="G49" s="20">
        <v>0.83</v>
      </c>
      <c r="H49" s="20">
        <v>3.29</v>
      </c>
      <c r="I49" s="20" t="s">
        <v>536</v>
      </c>
      <c r="J49" s="21" t="s">
        <v>537</v>
      </c>
    </row>
    <row r="50" spans="2:10"/>
  </sheetData>
  <sheetProtection algorithmName="SHA-512" hashValue="OE+Qr6F0Af2JfVEk9K11r/5NQaV6XGtpP8aLqUdvrk8T7F9HmGrpXGU4UENvFFl9djS/Iy2MV6X8GERoSrJyzQ==" saltValue="6WlFHYAnmqxw1ZtU6s+h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8"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51" t="s">
        <v>538</v>
      </c>
      <c r="D34" s="1151"/>
      <c r="E34" s="1152"/>
      <c r="F34" s="32">
        <v>0.52</v>
      </c>
      <c r="G34" s="33" t="s">
        <v>539</v>
      </c>
      <c r="H34" s="33" t="s">
        <v>540</v>
      </c>
      <c r="I34" s="33" t="s">
        <v>541</v>
      </c>
      <c r="J34" s="34" t="s">
        <v>542</v>
      </c>
      <c r="K34" s="22"/>
      <c r="L34" s="22"/>
      <c r="M34" s="22"/>
      <c r="N34" s="22"/>
      <c r="O34" s="22"/>
      <c r="P34" s="22"/>
    </row>
    <row r="35" spans="1:16" ht="39" customHeight="1">
      <c r="A35" s="22"/>
      <c r="B35" s="35"/>
      <c r="C35" s="1145" t="s">
        <v>543</v>
      </c>
      <c r="D35" s="1146"/>
      <c r="E35" s="1147"/>
      <c r="F35" s="36">
        <v>1.83</v>
      </c>
      <c r="G35" s="37">
        <v>2.2799999999999998</v>
      </c>
      <c r="H35" s="37">
        <v>5.98</v>
      </c>
      <c r="I35" s="37">
        <v>5.32</v>
      </c>
      <c r="J35" s="38">
        <v>7.3</v>
      </c>
      <c r="K35" s="22"/>
      <c r="L35" s="22"/>
      <c r="M35" s="22"/>
      <c r="N35" s="22"/>
      <c r="O35" s="22"/>
      <c r="P35" s="22"/>
    </row>
    <row r="36" spans="1:16" ht="39" customHeight="1">
      <c r="A36" s="22"/>
      <c r="B36" s="35"/>
      <c r="C36" s="1145" t="s">
        <v>544</v>
      </c>
      <c r="D36" s="1146"/>
      <c r="E36" s="1147"/>
      <c r="F36" s="36">
        <v>6.3</v>
      </c>
      <c r="G36" s="37">
        <v>5.79</v>
      </c>
      <c r="H36" s="37">
        <v>5.38</v>
      </c>
      <c r="I36" s="37">
        <v>5.38</v>
      </c>
      <c r="J36" s="38">
        <v>5.41</v>
      </c>
      <c r="K36" s="22"/>
      <c r="L36" s="22"/>
      <c r="M36" s="22"/>
      <c r="N36" s="22"/>
      <c r="O36" s="22"/>
      <c r="P36" s="22"/>
    </row>
    <row r="37" spans="1:16" ht="39" customHeight="1">
      <c r="A37" s="22"/>
      <c r="B37" s="35"/>
      <c r="C37" s="1145" t="s">
        <v>545</v>
      </c>
      <c r="D37" s="1146"/>
      <c r="E37" s="1147"/>
      <c r="F37" s="36">
        <v>3.12</v>
      </c>
      <c r="G37" s="37">
        <v>2.7</v>
      </c>
      <c r="H37" s="37">
        <v>2.42</v>
      </c>
      <c r="I37" s="37">
        <v>2.11</v>
      </c>
      <c r="J37" s="38">
        <v>1.8</v>
      </c>
      <c r="K37" s="22"/>
      <c r="L37" s="22"/>
      <c r="M37" s="22"/>
      <c r="N37" s="22"/>
      <c r="O37" s="22"/>
      <c r="P37" s="22"/>
    </row>
    <row r="38" spans="1:16" ht="39" customHeight="1">
      <c r="A38" s="22"/>
      <c r="B38" s="35"/>
      <c r="C38" s="1145" t="s">
        <v>546</v>
      </c>
      <c r="D38" s="1146"/>
      <c r="E38" s="1147"/>
      <c r="F38" s="36">
        <v>1.3</v>
      </c>
      <c r="G38" s="37">
        <v>1.32</v>
      </c>
      <c r="H38" s="37">
        <v>1.33</v>
      </c>
      <c r="I38" s="37">
        <v>1.42</v>
      </c>
      <c r="J38" s="38">
        <v>1.43</v>
      </c>
      <c r="K38" s="22"/>
      <c r="L38" s="22"/>
      <c r="M38" s="22"/>
      <c r="N38" s="22"/>
      <c r="O38" s="22"/>
      <c r="P38" s="22"/>
    </row>
    <row r="39" spans="1:16" ht="39" customHeight="1">
      <c r="A39" s="22"/>
      <c r="B39" s="35"/>
      <c r="C39" s="1145" t="s">
        <v>547</v>
      </c>
      <c r="D39" s="1146"/>
      <c r="E39" s="1147"/>
      <c r="F39" s="36">
        <v>0.25</v>
      </c>
      <c r="G39" s="37">
        <v>0.22</v>
      </c>
      <c r="H39" s="37">
        <v>0.22</v>
      </c>
      <c r="I39" s="37">
        <v>0.25</v>
      </c>
      <c r="J39" s="38">
        <v>0.25</v>
      </c>
      <c r="K39" s="22"/>
      <c r="L39" s="22"/>
      <c r="M39" s="22"/>
      <c r="N39" s="22"/>
      <c r="O39" s="22"/>
      <c r="P39" s="22"/>
    </row>
    <row r="40" spans="1:16" ht="39" customHeight="1">
      <c r="A40" s="22"/>
      <c r="B40" s="35"/>
      <c r="C40" s="1145" t="s">
        <v>548</v>
      </c>
      <c r="D40" s="1146"/>
      <c r="E40" s="1147"/>
      <c r="F40" s="36" t="s">
        <v>549</v>
      </c>
      <c r="G40" s="37" t="s">
        <v>550</v>
      </c>
      <c r="H40" s="37" t="s">
        <v>551</v>
      </c>
      <c r="I40" s="37">
        <v>0.01</v>
      </c>
      <c r="J40" s="38">
        <v>0.02</v>
      </c>
      <c r="K40" s="22"/>
      <c r="L40" s="22"/>
      <c r="M40" s="22"/>
      <c r="N40" s="22"/>
      <c r="O40" s="22"/>
      <c r="P40" s="22"/>
    </row>
    <row r="41" spans="1:16" ht="39" customHeight="1">
      <c r="A41" s="22"/>
      <c r="B41" s="35"/>
      <c r="C41" s="1145" t="s">
        <v>552</v>
      </c>
      <c r="D41" s="1146"/>
      <c r="E41" s="1147"/>
      <c r="F41" s="36">
        <v>0</v>
      </c>
      <c r="G41" s="37">
        <v>0</v>
      </c>
      <c r="H41" s="37">
        <v>0</v>
      </c>
      <c r="I41" s="37">
        <v>0</v>
      </c>
      <c r="J41" s="38">
        <v>0.01</v>
      </c>
      <c r="K41" s="22"/>
      <c r="L41" s="22"/>
      <c r="M41" s="22"/>
      <c r="N41" s="22"/>
      <c r="O41" s="22"/>
      <c r="P41" s="22"/>
    </row>
    <row r="42" spans="1:16" ht="39" customHeight="1">
      <c r="A42" s="22"/>
      <c r="B42" s="39"/>
      <c r="C42" s="1145" t="s">
        <v>553</v>
      </c>
      <c r="D42" s="1146"/>
      <c r="E42" s="1147"/>
      <c r="F42" s="36" t="s">
        <v>492</v>
      </c>
      <c r="G42" s="37" t="s">
        <v>492</v>
      </c>
      <c r="H42" s="37" t="s">
        <v>492</v>
      </c>
      <c r="I42" s="37" t="s">
        <v>492</v>
      </c>
      <c r="J42" s="38" t="s">
        <v>492</v>
      </c>
      <c r="K42" s="22"/>
      <c r="L42" s="22"/>
      <c r="M42" s="22"/>
      <c r="N42" s="22"/>
      <c r="O42" s="22"/>
      <c r="P42" s="22"/>
    </row>
    <row r="43" spans="1:16" ht="39" customHeight="1" thickBot="1">
      <c r="A43" s="22"/>
      <c r="B43" s="40"/>
      <c r="C43" s="1148" t="s">
        <v>554</v>
      </c>
      <c r="D43" s="1149"/>
      <c r="E43" s="1150"/>
      <c r="F43" s="41">
        <v>0</v>
      </c>
      <c r="G43" s="42">
        <v>0</v>
      </c>
      <c r="H43" s="42">
        <v>0</v>
      </c>
      <c r="I43" s="42">
        <v>0</v>
      </c>
      <c r="J43" s="43">
        <v>0</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UgK0CDaHI5NPSRZqX1LqXnjSg5ypkCQ0/SPnDtP5LcNupaIks0+acJ6683UZ3gZfybuiifOK5dQk1EXQapZ2dQ==" saltValue="dH3luZ3ChoyblRsWAzYe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4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53" t="s">
        <v>9</v>
      </c>
      <c r="C45" s="1154"/>
      <c r="D45" s="58"/>
      <c r="E45" s="1159" t="s">
        <v>10</v>
      </c>
      <c r="F45" s="1159"/>
      <c r="G45" s="1159"/>
      <c r="H45" s="1159"/>
      <c r="I45" s="1159"/>
      <c r="J45" s="1160"/>
      <c r="K45" s="59">
        <v>1176</v>
      </c>
      <c r="L45" s="60">
        <v>1193</v>
      </c>
      <c r="M45" s="60">
        <v>1173</v>
      </c>
      <c r="N45" s="60">
        <v>1179</v>
      </c>
      <c r="O45" s="61">
        <v>1061</v>
      </c>
      <c r="P45" s="48"/>
      <c r="Q45" s="48"/>
      <c r="R45" s="48"/>
      <c r="S45" s="48"/>
      <c r="T45" s="48"/>
      <c r="U45" s="48"/>
    </row>
    <row r="46" spans="1:21" ht="30.75" customHeight="1">
      <c r="A46" s="48"/>
      <c r="B46" s="1155"/>
      <c r="C46" s="1156"/>
      <c r="D46" s="62"/>
      <c r="E46" s="1161" t="s">
        <v>11</v>
      </c>
      <c r="F46" s="1161"/>
      <c r="G46" s="1161"/>
      <c r="H46" s="1161"/>
      <c r="I46" s="1161"/>
      <c r="J46" s="1162"/>
      <c r="K46" s="63" t="s">
        <v>492</v>
      </c>
      <c r="L46" s="64" t="s">
        <v>492</v>
      </c>
      <c r="M46" s="64" t="s">
        <v>492</v>
      </c>
      <c r="N46" s="64" t="s">
        <v>492</v>
      </c>
      <c r="O46" s="65" t="s">
        <v>492</v>
      </c>
      <c r="P46" s="48"/>
      <c r="Q46" s="48"/>
      <c r="R46" s="48"/>
      <c r="S46" s="48"/>
      <c r="T46" s="48"/>
      <c r="U46" s="48"/>
    </row>
    <row r="47" spans="1:21" ht="30.75" customHeight="1">
      <c r="A47" s="48"/>
      <c r="B47" s="1155"/>
      <c r="C47" s="1156"/>
      <c r="D47" s="62"/>
      <c r="E47" s="1161" t="s">
        <v>12</v>
      </c>
      <c r="F47" s="1161"/>
      <c r="G47" s="1161"/>
      <c r="H47" s="1161"/>
      <c r="I47" s="1161"/>
      <c r="J47" s="1162"/>
      <c r="K47" s="63" t="s">
        <v>492</v>
      </c>
      <c r="L47" s="64" t="s">
        <v>492</v>
      </c>
      <c r="M47" s="64" t="s">
        <v>492</v>
      </c>
      <c r="N47" s="64" t="s">
        <v>492</v>
      </c>
      <c r="O47" s="65" t="s">
        <v>492</v>
      </c>
      <c r="P47" s="48"/>
      <c r="Q47" s="48"/>
      <c r="R47" s="48"/>
      <c r="S47" s="48"/>
      <c r="T47" s="48"/>
      <c r="U47" s="48"/>
    </row>
    <row r="48" spans="1:21" ht="30.75" customHeight="1">
      <c r="A48" s="48"/>
      <c r="B48" s="1155"/>
      <c r="C48" s="1156"/>
      <c r="D48" s="62"/>
      <c r="E48" s="1161" t="s">
        <v>13</v>
      </c>
      <c r="F48" s="1161"/>
      <c r="G48" s="1161"/>
      <c r="H48" s="1161"/>
      <c r="I48" s="1161"/>
      <c r="J48" s="1162"/>
      <c r="K48" s="63">
        <v>261</v>
      </c>
      <c r="L48" s="64">
        <v>261</v>
      </c>
      <c r="M48" s="64">
        <v>257</v>
      </c>
      <c r="N48" s="64">
        <v>254</v>
      </c>
      <c r="O48" s="65">
        <v>234</v>
      </c>
      <c r="P48" s="48"/>
      <c r="Q48" s="48"/>
      <c r="R48" s="48"/>
      <c r="S48" s="48"/>
      <c r="T48" s="48"/>
      <c r="U48" s="48"/>
    </row>
    <row r="49" spans="1:21" ht="30.75" customHeight="1">
      <c r="A49" s="48"/>
      <c r="B49" s="1155"/>
      <c r="C49" s="1156"/>
      <c r="D49" s="62"/>
      <c r="E49" s="1161" t="s">
        <v>14</v>
      </c>
      <c r="F49" s="1161"/>
      <c r="G49" s="1161"/>
      <c r="H49" s="1161"/>
      <c r="I49" s="1161"/>
      <c r="J49" s="1162"/>
      <c r="K49" s="63" t="s">
        <v>492</v>
      </c>
      <c r="L49" s="64" t="s">
        <v>492</v>
      </c>
      <c r="M49" s="64" t="s">
        <v>492</v>
      </c>
      <c r="N49" s="64" t="s">
        <v>492</v>
      </c>
      <c r="O49" s="65" t="s">
        <v>492</v>
      </c>
      <c r="P49" s="48"/>
      <c r="Q49" s="48"/>
      <c r="R49" s="48"/>
      <c r="S49" s="48"/>
      <c r="T49" s="48"/>
      <c r="U49" s="48"/>
    </row>
    <row r="50" spans="1:21" ht="30.75" customHeight="1">
      <c r="A50" s="48"/>
      <c r="B50" s="1155"/>
      <c r="C50" s="1156"/>
      <c r="D50" s="62"/>
      <c r="E50" s="1161" t="s">
        <v>15</v>
      </c>
      <c r="F50" s="1161"/>
      <c r="G50" s="1161"/>
      <c r="H50" s="1161"/>
      <c r="I50" s="1161"/>
      <c r="J50" s="1162"/>
      <c r="K50" s="63">
        <v>90</v>
      </c>
      <c r="L50" s="64">
        <v>84</v>
      </c>
      <c r="M50" s="64">
        <v>72</v>
      </c>
      <c r="N50" s="64">
        <v>30</v>
      </c>
      <c r="O50" s="65">
        <v>53</v>
      </c>
      <c r="P50" s="48"/>
      <c r="Q50" s="48"/>
      <c r="R50" s="48"/>
      <c r="S50" s="48"/>
      <c r="T50" s="48"/>
      <c r="U50" s="48"/>
    </row>
    <row r="51" spans="1:21" ht="30.75" customHeight="1">
      <c r="A51" s="48"/>
      <c r="B51" s="1157"/>
      <c r="C51" s="1158"/>
      <c r="D51" s="66"/>
      <c r="E51" s="1161" t="s">
        <v>16</v>
      </c>
      <c r="F51" s="1161"/>
      <c r="G51" s="1161"/>
      <c r="H51" s="1161"/>
      <c r="I51" s="1161"/>
      <c r="J51" s="1162"/>
      <c r="K51" s="63" t="s">
        <v>492</v>
      </c>
      <c r="L51" s="64" t="s">
        <v>492</v>
      </c>
      <c r="M51" s="64" t="s">
        <v>492</v>
      </c>
      <c r="N51" s="64" t="s">
        <v>492</v>
      </c>
      <c r="O51" s="65" t="s">
        <v>492</v>
      </c>
      <c r="P51" s="48"/>
      <c r="Q51" s="48"/>
      <c r="R51" s="48"/>
      <c r="S51" s="48"/>
      <c r="T51" s="48"/>
      <c r="U51" s="48"/>
    </row>
    <row r="52" spans="1:21" ht="30.75" customHeight="1">
      <c r="A52" s="48"/>
      <c r="B52" s="1163" t="s">
        <v>17</v>
      </c>
      <c r="C52" s="1164"/>
      <c r="D52" s="66"/>
      <c r="E52" s="1161" t="s">
        <v>18</v>
      </c>
      <c r="F52" s="1161"/>
      <c r="G52" s="1161"/>
      <c r="H52" s="1161"/>
      <c r="I52" s="1161"/>
      <c r="J52" s="1162"/>
      <c r="K52" s="63">
        <v>975</v>
      </c>
      <c r="L52" s="64">
        <v>948</v>
      </c>
      <c r="M52" s="64">
        <v>927</v>
      </c>
      <c r="N52" s="64">
        <v>869</v>
      </c>
      <c r="O52" s="65">
        <v>844</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552</v>
      </c>
      <c r="L53" s="69">
        <v>590</v>
      </c>
      <c r="M53" s="69">
        <v>575</v>
      </c>
      <c r="N53" s="69">
        <v>594</v>
      </c>
      <c r="O53" s="70">
        <v>504</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555</v>
      </c>
      <c r="L57" s="81" t="s">
        <v>556</v>
      </c>
      <c r="M57" s="81" t="s">
        <v>557</v>
      </c>
      <c r="N57" s="81" t="s">
        <v>558</v>
      </c>
      <c r="O57" s="82" t="s">
        <v>559</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2ojhJ7v9rXhSRAc/u+EBGkzDfg4Oj5dPXKX1EYLtdzVgOL/Rj8OaqkTxvcQ8MLFYwfH6gYQUSRbqP1oEVKUxg==" saltValue="OZOH/H0L1mrTesHuRAXqk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25" zoomScale="80" zoomScaleNormal="8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530</v>
      </c>
      <c r="J40" s="103" t="s">
        <v>531</v>
      </c>
      <c r="K40" s="103" t="s">
        <v>532</v>
      </c>
      <c r="L40" s="103" t="s">
        <v>533</v>
      </c>
      <c r="M40" s="104" t="s">
        <v>534</v>
      </c>
    </row>
    <row r="41" spans="2:13" ht="27.75" customHeight="1">
      <c r="B41" s="1184" t="s">
        <v>30</v>
      </c>
      <c r="C41" s="1185"/>
      <c r="D41" s="105"/>
      <c r="E41" s="1190" t="s">
        <v>31</v>
      </c>
      <c r="F41" s="1190"/>
      <c r="G41" s="1190"/>
      <c r="H41" s="1191"/>
      <c r="I41" s="355">
        <v>10137</v>
      </c>
      <c r="J41" s="356">
        <v>9705</v>
      </c>
      <c r="K41" s="356">
        <v>9422</v>
      </c>
      <c r="L41" s="356">
        <v>8677</v>
      </c>
      <c r="M41" s="357">
        <v>7581</v>
      </c>
    </row>
    <row r="42" spans="2:13" ht="27.75" customHeight="1">
      <c r="B42" s="1186"/>
      <c r="C42" s="1187"/>
      <c r="D42" s="106"/>
      <c r="E42" s="1192" t="s">
        <v>32</v>
      </c>
      <c r="F42" s="1192"/>
      <c r="G42" s="1192"/>
      <c r="H42" s="1193"/>
      <c r="I42" s="358">
        <v>145</v>
      </c>
      <c r="J42" s="359">
        <v>145</v>
      </c>
      <c r="K42" s="359">
        <v>145</v>
      </c>
      <c r="L42" s="359">
        <v>145</v>
      </c>
      <c r="M42" s="360">
        <v>144</v>
      </c>
    </row>
    <row r="43" spans="2:13" ht="27.75" customHeight="1">
      <c r="B43" s="1186"/>
      <c r="C43" s="1187"/>
      <c r="D43" s="106"/>
      <c r="E43" s="1192" t="s">
        <v>33</v>
      </c>
      <c r="F43" s="1192"/>
      <c r="G43" s="1192"/>
      <c r="H43" s="1193"/>
      <c r="I43" s="358">
        <v>2940</v>
      </c>
      <c r="J43" s="359">
        <v>2659</v>
      </c>
      <c r="K43" s="359">
        <v>2338</v>
      </c>
      <c r="L43" s="359">
        <v>2103</v>
      </c>
      <c r="M43" s="360">
        <v>1867</v>
      </c>
    </row>
    <row r="44" spans="2:13" ht="27.75" customHeight="1">
      <c r="B44" s="1186"/>
      <c r="C44" s="1187"/>
      <c r="D44" s="106"/>
      <c r="E44" s="1192" t="s">
        <v>34</v>
      </c>
      <c r="F44" s="1192"/>
      <c r="G44" s="1192"/>
      <c r="H44" s="1193"/>
      <c r="I44" s="358">
        <v>348</v>
      </c>
      <c r="J44" s="359">
        <v>262</v>
      </c>
      <c r="K44" s="359">
        <v>195</v>
      </c>
      <c r="L44" s="359">
        <v>153</v>
      </c>
      <c r="M44" s="360">
        <v>310</v>
      </c>
    </row>
    <row r="45" spans="2:13" ht="27.75" customHeight="1">
      <c r="B45" s="1186"/>
      <c r="C45" s="1187"/>
      <c r="D45" s="106"/>
      <c r="E45" s="1192" t="s">
        <v>35</v>
      </c>
      <c r="F45" s="1192"/>
      <c r="G45" s="1192"/>
      <c r="H45" s="1193"/>
      <c r="I45" s="358">
        <v>1741</v>
      </c>
      <c r="J45" s="359">
        <v>1833</v>
      </c>
      <c r="K45" s="359">
        <v>1810</v>
      </c>
      <c r="L45" s="359">
        <v>1824</v>
      </c>
      <c r="M45" s="360">
        <v>1851</v>
      </c>
    </row>
    <row r="46" spans="2:13" ht="27.75" customHeight="1">
      <c r="B46" s="1186"/>
      <c r="C46" s="1187"/>
      <c r="D46" s="107"/>
      <c r="E46" s="1192" t="s">
        <v>36</v>
      </c>
      <c r="F46" s="1192"/>
      <c r="G46" s="1192"/>
      <c r="H46" s="1193"/>
      <c r="I46" s="358" t="s">
        <v>492</v>
      </c>
      <c r="J46" s="359" t="s">
        <v>492</v>
      </c>
      <c r="K46" s="359" t="s">
        <v>492</v>
      </c>
      <c r="L46" s="359" t="s">
        <v>492</v>
      </c>
      <c r="M46" s="360" t="s">
        <v>492</v>
      </c>
    </row>
    <row r="47" spans="2:13" ht="27.75" customHeight="1">
      <c r="B47" s="1186"/>
      <c r="C47" s="1187"/>
      <c r="D47" s="108"/>
      <c r="E47" s="1194" t="s">
        <v>37</v>
      </c>
      <c r="F47" s="1195"/>
      <c r="G47" s="1195"/>
      <c r="H47" s="1196"/>
      <c r="I47" s="358" t="s">
        <v>492</v>
      </c>
      <c r="J47" s="359" t="s">
        <v>492</v>
      </c>
      <c r="K47" s="359" t="s">
        <v>492</v>
      </c>
      <c r="L47" s="359" t="s">
        <v>492</v>
      </c>
      <c r="M47" s="360" t="s">
        <v>492</v>
      </c>
    </row>
    <row r="48" spans="2:13" ht="27.75" customHeight="1">
      <c r="B48" s="1186"/>
      <c r="C48" s="1187"/>
      <c r="D48" s="106"/>
      <c r="E48" s="1192" t="s">
        <v>38</v>
      </c>
      <c r="F48" s="1192"/>
      <c r="G48" s="1192"/>
      <c r="H48" s="1193"/>
      <c r="I48" s="358" t="s">
        <v>492</v>
      </c>
      <c r="J48" s="359" t="s">
        <v>492</v>
      </c>
      <c r="K48" s="359" t="s">
        <v>492</v>
      </c>
      <c r="L48" s="359" t="s">
        <v>492</v>
      </c>
      <c r="M48" s="360" t="s">
        <v>492</v>
      </c>
    </row>
    <row r="49" spans="2:13" ht="27.75" customHeight="1">
      <c r="B49" s="1188"/>
      <c r="C49" s="1189"/>
      <c r="D49" s="106"/>
      <c r="E49" s="1192" t="s">
        <v>39</v>
      </c>
      <c r="F49" s="1192"/>
      <c r="G49" s="1192"/>
      <c r="H49" s="1193"/>
      <c r="I49" s="358" t="s">
        <v>492</v>
      </c>
      <c r="J49" s="359" t="s">
        <v>492</v>
      </c>
      <c r="K49" s="359" t="s">
        <v>492</v>
      </c>
      <c r="L49" s="359" t="s">
        <v>492</v>
      </c>
      <c r="M49" s="360" t="s">
        <v>492</v>
      </c>
    </row>
    <row r="50" spans="2:13" ht="27.75" customHeight="1">
      <c r="B50" s="1197" t="s">
        <v>40</v>
      </c>
      <c r="C50" s="1198"/>
      <c r="D50" s="109"/>
      <c r="E50" s="1192" t="s">
        <v>41</v>
      </c>
      <c r="F50" s="1192"/>
      <c r="G50" s="1192"/>
      <c r="H50" s="1193"/>
      <c r="I50" s="358">
        <v>2704</v>
      </c>
      <c r="J50" s="359">
        <v>2732</v>
      </c>
      <c r="K50" s="359">
        <v>3419</v>
      </c>
      <c r="L50" s="359">
        <v>3716</v>
      </c>
      <c r="M50" s="360">
        <v>4157</v>
      </c>
    </row>
    <row r="51" spans="2:13" ht="27.75" customHeight="1">
      <c r="B51" s="1186"/>
      <c r="C51" s="1187"/>
      <c r="D51" s="106"/>
      <c r="E51" s="1192" t="s">
        <v>42</v>
      </c>
      <c r="F51" s="1192"/>
      <c r="G51" s="1192"/>
      <c r="H51" s="1193"/>
      <c r="I51" s="358">
        <v>513</v>
      </c>
      <c r="J51" s="359">
        <v>470</v>
      </c>
      <c r="K51" s="359">
        <v>425</v>
      </c>
      <c r="L51" s="359">
        <v>384</v>
      </c>
      <c r="M51" s="360">
        <v>347</v>
      </c>
    </row>
    <row r="52" spans="2:13" ht="27.75" customHeight="1">
      <c r="B52" s="1188"/>
      <c r="C52" s="1189"/>
      <c r="D52" s="106"/>
      <c r="E52" s="1192" t="s">
        <v>43</v>
      </c>
      <c r="F52" s="1192"/>
      <c r="G52" s="1192"/>
      <c r="H52" s="1193"/>
      <c r="I52" s="358">
        <v>9091</v>
      </c>
      <c r="J52" s="359">
        <v>9144</v>
      </c>
      <c r="K52" s="359">
        <v>8714</v>
      </c>
      <c r="L52" s="359">
        <v>8160</v>
      </c>
      <c r="M52" s="360">
        <v>7601</v>
      </c>
    </row>
    <row r="53" spans="2:13" ht="27.75" customHeight="1" thickBot="1">
      <c r="B53" s="1199" t="s">
        <v>19</v>
      </c>
      <c r="C53" s="1200"/>
      <c r="D53" s="110"/>
      <c r="E53" s="1201" t="s">
        <v>44</v>
      </c>
      <c r="F53" s="1201"/>
      <c r="G53" s="1201"/>
      <c r="H53" s="1202"/>
      <c r="I53" s="361">
        <v>3001</v>
      </c>
      <c r="J53" s="362">
        <v>2258</v>
      </c>
      <c r="K53" s="362">
        <v>1351</v>
      </c>
      <c r="L53" s="362">
        <v>642</v>
      </c>
      <c r="M53" s="363">
        <v>-350</v>
      </c>
    </row>
    <row r="54" spans="2:13" ht="27.75" customHeight="1">
      <c r="B54" s="111"/>
      <c r="C54" s="112"/>
      <c r="D54" s="112"/>
      <c r="E54" s="113"/>
      <c r="F54" s="113"/>
      <c r="G54" s="113"/>
      <c r="H54" s="113"/>
      <c r="I54" s="114"/>
      <c r="J54" s="114"/>
      <c r="K54" s="114"/>
      <c r="L54" s="114"/>
      <c r="M54" s="114"/>
    </row>
    <row r="55" spans="2:13"/>
  </sheetData>
  <sheetProtection algorithmName="SHA-512" hashValue="LhKHCDsPm8xbjYcEkcFtg8Za6QTGzlgnmtVpyBRFdm0G637FJ8emXld8ZFBF63gc68Oj1KQY6rutFTyl+rMtkg==" saltValue="2ason5K/tLG5GGBsqY6E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5" zoomScale="80" zoomScaleNormal="80" zoomScaleSheetLayoutView="100" workbookViewId="0">
      <selection activeCell="H59" sqref="H59"/>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532</v>
      </c>
      <c r="G54" s="119" t="s">
        <v>533</v>
      </c>
      <c r="H54" s="120" t="s">
        <v>534</v>
      </c>
    </row>
    <row r="55" spans="2:8" ht="52.5" customHeight="1">
      <c r="B55" s="121"/>
      <c r="C55" s="1211" t="s">
        <v>46</v>
      </c>
      <c r="D55" s="1211"/>
      <c r="E55" s="1212"/>
      <c r="F55" s="122">
        <v>1563</v>
      </c>
      <c r="G55" s="122">
        <v>1463</v>
      </c>
      <c r="H55" s="123">
        <v>1432</v>
      </c>
    </row>
    <row r="56" spans="2:8" ht="52.5" customHeight="1">
      <c r="B56" s="124"/>
      <c r="C56" s="1213" t="s">
        <v>47</v>
      </c>
      <c r="D56" s="1213"/>
      <c r="E56" s="1214"/>
      <c r="F56" s="125">
        <v>475</v>
      </c>
      <c r="G56" s="125">
        <v>475</v>
      </c>
      <c r="H56" s="126">
        <v>507</v>
      </c>
    </row>
    <row r="57" spans="2:8" ht="53.25" customHeight="1">
      <c r="B57" s="124"/>
      <c r="C57" s="1215" t="s">
        <v>48</v>
      </c>
      <c r="D57" s="1215"/>
      <c r="E57" s="1216"/>
      <c r="F57" s="127">
        <v>1183</v>
      </c>
      <c r="G57" s="127">
        <v>1584</v>
      </c>
      <c r="H57" s="128">
        <v>2028</v>
      </c>
    </row>
    <row r="58" spans="2:8" ht="45.75" customHeight="1">
      <c r="B58" s="129"/>
      <c r="C58" s="1217" t="s">
        <v>560</v>
      </c>
      <c r="D58" s="1218"/>
      <c r="E58" s="1219"/>
      <c r="F58" s="130">
        <v>307</v>
      </c>
      <c r="G58" s="130">
        <v>612</v>
      </c>
      <c r="H58" s="131">
        <v>921</v>
      </c>
    </row>
    <row r="59" spans="2:8" ht="45.75" customHeight="1">
      <c r="B59" s="129"/>
      <c r="C59" s="1217" t="s">
        <v>561</v>
      </c>
      <c r="D59" s="1218"/>
      <c r="E59" s="1219"/>
      <c r="F59" s="130">
        <v>215</v>
      </c>
      <c r="G59" s="130">
        <v>345</v>
      </c>
      <c r="H59" s="131">
        <v>394</v>
      </c>
    </row>
    <row r="60" spans="2:8" ht="45.75" customHeight="1">
      <c r="B60" s="129"/>
      <c r="C60" s="1203" t="s">
        <v>562</v>
      </c>
      <c r="D60" s="1204"/>
      <c r="E60" s="1205"/>
      <c r="F60" s="130">
        <v>131</v>
      </c>
      <c r="G60" s="130">
        <v>116</v>
      </c>
      <c r="H60" s="131">
        <v>200</v>
      </c>
    </row>
    <row r="61" spans="2:8" ht="45.75" customHeight="1">
      <c r="B61" s="129"/>
      <c r="C61" s="1203" t="s">
        <v>563</v>
      </c>
      <c r="D61" s="1204"/>
      <c r="E61" s="1205"/>
      <c r="F61" s="130">
        <v>189</v>
      </c>
      <c r="G61" s="130">
        <v>178</v>
      </c>
      <c r="H61" s="131">
        <v>178</v>
      </c>
    </row>
    <row r="62" spans="2:8" ht="45.75" customHeight="1" thickBot="1">
      <c r="B62" s="132"/>
      <c r="C62" s="1206" t="s">
        <v>564</v>
      </c>
      <c r="D62" s="1207"/>
      <c r="E62" s="1208"/>
      <c r="F62" s="133">
        <v>163</v>
      </c>
      <c r="G62" s="133">
        <v>163</v>
      </c>
      <c r="H62" s="134">
        <v>163</v>
      </c>
    </row>
    <row r="63" spans="2:8" ht="52.5" customHeight="1" thickBot="1">
      <c r="B63" s="135"/>
      <c r="C63" s="1209" t="s">
        <v>49</v>
      </c>
      <c r="D63" s="1209"/>
      <c r="E63" s="1210"/>
      <c r="F63" s="136">
        <v>3221</v>
      </c>
      <c r="G63" s="136">
        <v>3522</v>
      </c>
      <c r="H63" s="137">
        <v>3967</v>
      </c>
    </row>
    <row r="64" spans="2:8"/>
  </sheetData>
  <sheetProtection algorithmName="SHA-512" hashValue="Ls83TvVAXTnYAckT+OrptV/QnQJoZ8HXiCeGC2xgNz6HRVwn1fH3aGLKhgGmAjWjoCoF9Bwai5XB366tXVfqlg==" saltValue="lwJqFMqRwET3FtIcJrY0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529</v>
      </c>
      <c r="G2" s="151"/>
      <c r="H2" s="152"/>
    </row>
    <row r="3" spans="1:8">
      <c r="A3" s="148" t="s">
        <v>522</v>
      </c>
      <c r="B3" s="153"/>
      <c r="C3" s="154"/>
      <c r="D3" s="155">
        <v>60284</v>
      </c>
      <c r="E3" s="156"/>
      <c r="F3" s="157">
        <v>74581</v>
      </c>
      <c r="G3" s="158"/>
      <c r="H3" s="159"/>
    </row>
    <row r="4" spans="1:8">
      <c r="A4" s="160"/>
      <c r="B4" s="161"/>
      <c r="C4" s="162"/>
      <c r="D4" s="163">
        <v>36770</v>
      </c>
      <c r="E4" s="164"/>
      <c r="F4" s="165">
        <v>41563</v>
      </c>
      <c r="G4" s="166"/>
      <c r="H4" s="167"/>
    </row>
    <row r="5" spans="1:8">
      <c r="A5" s="148" t="s">
        <v>524</v>
      </c>
      <c r="B5" s="153"/>
      <c r="C5" s="154"/>
      <c r="D5" s="155">
        <v>43160</v>
      </c>
      <c r="E5" s="156"/>
      <c r="F5" s="157">
        <v>76347</v>
      </c>
      <c r="G5" s="158"/>
      <c r="H5" s="159"/>
    </row>
    <row r="6" spans="1:8">
      <c r="A6" s="160"/>
      <c r="B6" s="161"/>
      <c r="C6" s="162"/>
      <c r="D6" s="163">
        <v>27926</v>
      </c>
      <c r="E6" s="164"/>
      <c r="F6" s="165">
        <v>41762</v>
      </c>
      <c r="G6" s="166"/>
      <c r="H6" s="167"/>
    </row>
    <row r="7" spans="1:8">
      <c r="A7" s="148" t="s">
        <v>525</v>
      </c>
      <c r="B7" s="153"/>
      <c r="C7" s="154"/>
      <c r="D7" s="155">
        <v>49967</v>
      </c>
      <c r="E7" s="156"/>
      <c r="F7" s="157">
        <v>69604</v>
      </c>
      <c r="G7" s="158"/>
      <c r="H7" s="159"/>
    </row>
    <row r="8" spans="1:8">
      <c r="A8" s="160"/>
      <c r="B8" s="161"/>
      <c r="C8" s="162"/>
      <c r="D8" s="163">
        <v>31425</v>
      </c>
      <c r="E8" s="164"/>
      <c r="F8" s="165">
        <v>36247</v>
      </c>
      <c r="G8" s="166"/>
      <c r="H8" s="167"/>
    </row>
    <row r="9" spans="1:8">
      <c r="A9" s="148" t="s">
        <v>526</v>
      </c>
      <c r="B9" s="153"/>
      <c r="C9" s="154"/>
      <c r="D9" s="155">
        <v>44903</v>
      </c>
      <c r="E9" s="156"/>
      <c r="F9" s="157">
        <v>68410</v>
      </c>
      <c r="G9" s="158"/>
      <c r="H9" s="159"/>
    </row>
    <row r="10" spans="1:8">
      <c r="A10" s="160"/>
      <c r="B10" s="161"/>
      <c r="C10" s="162"/>
      <c r="D10" s="163">
        <v>21694</v>
      </c>
      <c r="E10" s="164"/>
      <c r="F10" s="165">
        <v>35086</v>
      </c>
      <c r="G10" s="166"/>
      <c r="H10" s="167"/>
    </row>
    <row r="11" spans="1:8">
      <c r="A11" s="148" t="s">
        <v>527</v>
      </c>
      <c r="B11" s="153"/>
      <c r="C11" s="154"/>
      <c r="D11" s="155">
        <v>33671</v>
      </c>
      <c r="E11" s="156"/>
      <c r="F11" s="157">
        <v>73019</v>
      </c>
      <c r="G11" s="158"/>
      <c r="H11" s="159"/>
    </row>
    <row r="12" spans="1:8">
      <c r="A12" s="160"/>
      <c r="B12" s="161"/>
      <c r="C12" s="168"/>
      <c r="D12" s="163">
        <v>16247</v>
      </c>
      <c r="E12" s="164"/>
      <c r="F12" s="165">
        <v>39427</v>
      </c>
      <c r="G12" s="166"/>
      <c r="H12" s="167"/>
    </row>
    <row r="13" spans="1:8">
      <c r="A13" s="148"/>
      <c r="B13" s="153"/>
      <c r="C13" s="169"/>
      <c r="D13" s="170">
        <v>46397</v>
      </c>
      <c r="E13" s="171"/>
      <c r="F13" s="172">
        <v>72392</v>
      </c>
      <c r="G13" s="173"/>
      <c r="H13" s="159"/>
    </row>
    <row r="14" spans="1:8">
      <c r="A14" s="160"/>
      <c r="B14" s="161"/>
      <c r="C14" s="162"/>
      <c r="D14" s="163">
        <v>26812</v>
      </c>
      <c r="E14" s="164"/>
      <c r="F14" s="165">
        <v>38817</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1.78</v>
      </c>
      <c r="C19" s="174">
        <f>ROUND(VALUE(SUBSTITUTE(実質収支比率等に係る経年分析!G$48,"▲","-")),2)</f>
        <v>2.2599999999999998</v>
      </c>
      <c r="D19" s="174">
        <f>ROUND(VALUE(SUBSTITUTE(実質収支比率等に係る経年分析!H$48,"▲","-")),2)</f>
        <v>5.98</v>
      </c>
      <c r="E19" s="174">
        <f>ROUND(VALUE(SUBSTITUTE(実質収支比率等に係る経年分析!I$48,"▲","-")),2)</f>
        <v>5.34</v>
      </c>
      <c r="F19" s="174">
        <f>ROUND(VALUE(SUBSTITUTE(実質収支比率等に係る経年分析!J$48,"▲","-")),2)</f>
        <v>7.34</v>
      </c>
    </row>
    <row r="20" spans="1:11">
      <c r="A20" s="174" t="s">
        <v>53</v>
      </c>
      <c r="B20" s="174">
        <f>ROUND(VALUE(SUBSTITUTE(実質収支比率等に係る経年分析!F$47,"▲","-")),2)</f>
        <v>22.06</v>
      </c>
      <c r="C20" s="174">
        <f>ROUND(VALUE(SUBSTITUTE(実質収支比率等に係る経年分析!G$47,"▲","-")),2)</f>
        <v>21.22</v>
      </c>
      <c r="D20" s="174">
        <f>ROUND(VALUE(SUBSTITUTE(実質収支比率等に係る経年分析!H$47,"▲","-")),2)</f>
        <v>21.12</v>
      </c>
      <c r="E20" s="174">
        <f>ROUND(VALUE(SUBSTITUTE(実質収支比率等に係る経年分析!I$47,"▲","-")),2)</f>
        <v>20.49</v>
      </c>
      <c r="F20" s="174">
        <f>ROUND(VALUE(SUBSTITUTE(実質収支比率等に係る経年分析!J$47,"▲","-")),2)</f>
        <v>19.89</v>
      </c>
    </row>
    <row r="21" spans="1:11">
      <c r="A21" s="174" t="s">
        <v>54</v>
      </c>
      <c r="B21" s="174">
        <f>IF(ISNUMBER(VALUE(SUBSTITUTE(実質収支比率等に係る経年分析!F$49,"▲","-"))),ROUND(VALUE(SUBSTITUTE(実質収支比率等に係る経年分析!F$49,"▲","-")),2),NA())</f>
        <v>-1.79</v>
      </c>
      <c r="C21" s="174">
        <f>IF(ISNUMBER(VALUE(SUBSTITUTE(実質収支比率等に係る経年分析!G$49,"▲","-"))),ROUND(VALUE(SUBSTITUTE(実質収支比率等に係る経年分析!G$49,"▲","-")),2),NA())</f>
        <v>0.83</v>
      </c>
      <c r="D21" s="174">
        <f>IF(ISNUMBER(VALUE(SUBSTITUTE(実質収支比率等に係る経年分析!H$49,"▲","-"))),ROUND(VALUE(SUBSTITUTE(実質収支比率等に係る経年分析!H$49,"▲","-")),2),NA())</f>
        <v>3.29</v>
      </c>
      <c r="E21" s="174">
        <f>IF(ISNUMBER(VALUE(SUBSTITUTE(実質収支比率等に係る経年分析!I$49,"▲","-"))),ROUND(VALUE(SUBSTITUTE(実質収支比率等に係る経年分析!I$49,"▲","-")),2),NA())</f>
        <v>-5.49</v>
      </c>
      <c r="F21" s="174">
        <f>IF(ISNUMBER(VALUE(SUBSTITUTE(実質収支比率等に係る経年分析!J$49,"▲","-"))),ROUND(VALUE(SUBSTITUTE(実質収支比率等に係る経年分析!J$49,"▲","-")),2),NA())</f>
        <v>-1.1499999999999999</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市営駐車場事業特別会計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c r="A30" s="175" t="str">
        <f>IF(連結実質赤字比率に係る赤字・黒字の構成分析!C$40="",NA(),連結実質赤字比率に係る赤字・黒字の構成分析!C$40)</f>
        <v>住宅新築資金等貸付事業特別会計</v>
      </c>
      <c r="B30" s="175">
        <f>IF(ROUND(VALUE(SUBSTITUTE(連結実質赤字比率に係る赤字・黒字の構成分析!F$40,"▲", "-")), 2) &lt; 0, ABS(ROUND(VALUE(SUBSTITUTE(連結実質赤字比率に係る赤字・黒字の構成分析!F$40,"▲", "-")), 2)), NA())</f>
        <v>0.05</v>
      </c>
      <c r="C30" s="175" t="e">
        <f>IF(ROUND(VALUE(SUBSTITUTE(連結実質赤字比率に係る赤字・黒字の構成分析!F$40,"▲", "-")), 2) &gt;= 0, ABS(ROUND(VALUE(SUBSTITUTE(連結実質赤字比率に係る赤字・黒字の構成分析!F$40,"▲", "-")), 2)), NA())</f>
        <v>#N/A</v>
      </c>
      <c r="D30" s="175">
        <f>IF(ROUND(VALUE(SUBSTITUTE(連結実質赤字比率に係る赤字・黒字の構成分析!G$40,"▲", "-")), 2) &lt; 0, ABS(ROUND(VALUE(SUBSTITUTE(連結実質赤字比率に係る赤字・黒字の構成分析!G$40,"▲", "-")), 2)), NA())</f>
        <v>0.02</v>
      </c>
      <c r="E30" s="175" t="e">
        <f>IF(ROUND(VALUE(SUBSTITUTE(連結実質赤字比率に係る赤字・黒字の構成分析!G$40,"▲", "-")), 2) &gt;= 0, ABS(ROUND(VALUE(SUBSTITUTE(連結実質赤字比率に係る赤字・黒字の構成分析!G$40,"▲", "-")), 2)), NA())</f>
        <v>#N/A</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c r="A32" s="175" t="str">
        <f>IF(連結実質赤字比率に係る赤字・黒字の構成分析!C$38="",NA(),連結実質赤字比率に係る赤字・黒字の構成分析!C$38)</f>
        <v>東部地区工業用水道事業会計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1.43</v>
      </c>
    </row>
    <row r="33" spans="1:16">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2.42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v>
      </c>
    </row>
    <row r="34" spans="1:16">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5.79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5.41</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2.2799999999999998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v>
      </c>
    </row>
    <row r="36" spans="1:16">
      <c r="A36" s="175" t="str">
        <f>IF(連結実質赤字比率に係る赤字・黒字の構成分析!C$34="",NA(),連結実質赤字比率に係る赤字・黒字の構成分析!C$34)</f>
        <v>国民健康保険事業特別会計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0.52</v>
      </c>
      <c r="D36" s="175">
        <f>IF(ROUND(VALUE(SUBSTITUTE(連結実質赤字比率に係る赤字・黒字の構成分析!G$34,"▲", "-")), 2) &lt; 0, ABS(ROUND(VALUE(SUBSTITUTE(連結実質赤字比率に係る赤字・黒字の構成分析!G$34,"▲", "-")), 2)), NA())</f>
        <v>0.36</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0.45</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1.81</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1.77</v>
      </c>
      <c r="K36" s="175" t="e">
        <f>IF(ROUND(VALUE(SUBSTITUTE(連結実質赤字比率に係る赤字・黒字の構成分析!J$34,"▲", "-")), 2) &gt;= 0, ABS(ROUND(VALUE(SUBSTITUTE(連結実質赤字比率に係る赤字・黒字の構成分析!J$34,"▲", "-")), 2)), NA())</f>
        <v>#N/A</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975</v>
      </c>
      <c r="E42" s="176"/>
      <c r="F42" s="176"/>
      <c r="G42" s="176">
        <f>'実質公債費比率（分子）の構造'!L$52</f>
        <v>948</v>
      </c>
      <c r="H42" s="176"/>
      <c r="I42" s="176"/>
      <c r="J42" s="176">
        <f>'実質公債費比率（分子）の構造'!M$52</f>
        <v>927</v>
      </c>
      <c r="K42" s="176"/>
      <c r="L42" s="176"/>
      <c r="M42" s="176">
        <f>'実質公債費比率（分子）の構造'!N$52</f>
        <v>869</v>
      </c>
      <c r="N42" s="176"/>
      <c r="O42" s="176"/>
      <c r="P42" s="176">
        <f>'実質公債費比率（分子）の構造'!O$52</f>
        <v>844</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90</v>
      </c>
      <c r="C44" s="176"/>
      <c r="D44" s="176"/>
      <c r="E44" s="176">
        <f>'実質公債費比率（分子）の構造'!L$50</f>
        <v>84</v>
      </c>
      <c r="F44" s="176"/>
      <c r="G44" s="176"/>
      <c r="H44" s="176">
        <f>'実質公債費比率（分子）の構造'!M$50</f>
        <v>72</v>
      </c>
      <c r="I44" s="176"/>
      <c r="J44" s="176"/>
      <c r="K44" s="176">
        <f>'実質公債費比率（分子）の構造'!N$50</f>
        <v>30</v>
      </c>
      <c r="L44" s="176"/>
      <c r="M44" s="176"/>
      <c r="N44" s="176">
        <f>'実質公債費比率（分子）の構造'!O$50</f>
        <v>53</v>
      </c>
      <c r="O44" s="176"/>
      <c r="P44" s="176"/>
    </row>
    <row r="45" spans="1:16">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64</v>
      </c>
      <c r="B46" s="176">
        <f>'実質公債費比率（分子）の構造'!K$48</f>
        <v>261</v>
      </c>
      <c r="C46" s="176"/>
      <c r="D46" s="176"/>
      <c r="E46" s="176">
        <f>'実質公債費比率（分子）の構造'!L$48</f>
        <v>261</v>
      </c>
      <c r="F46" s="176"/>
      <c r="G46" s="176"/>
      <c r="H46" s="176">
        <f>'実質公債費比率（分子）の構造'!M$48</f>
        <v>257</v>
      </c>
      <c r="I46" s="176"/>
      <c r="J46" s="176"/>
      <c r="K46" s="176">
        <f>'実質公債費比率（分子）の構造'!N$48</f>
        <v>254</v>
      </c>
      <c r="L46" s="176"/>
      <c r="M46" s="176"/>
      <c r="N46" s="176">
        <f>'実質公債費比率（分子）の構造'!O$48</f>
        <v>234</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1176</v>
      </c>
      <c r="C49" s="176"/>
      <c r="D49" s="176"/>
      <c r="E49" s="176">
        <f>'実質公債費比率（分子）の構造'!L$45</f>
        <v>1193</v>
      </c>
      <c r="F49" s="176"/>
      <c r="G49" s="176"/>
      <c r="H49" s="176">
        <f>'実質公債費比率（分子）の構造'!M$45</f>
        <v>1173</v>
      </c>
      <c r="I49" s="176"/>
      <c r="J49" s="176"/>
      <c r="K49" s="176">
        <f>'実質公債費比率（分子）の構造'!N$45</f>
        <v>1179</v>
      </c>
      <c r="L49" s="176"/>
      <c r="M49" s="176"/>
      <c r="N49" s="176">
        <f>'実質公債費比率（分子）の構造'!O$45</f>
        <v>1061</v>
      </c>
      <c r="O49" s="176"/>
      <c r="P49" s="176"/>
    </row>
    <row r="50" spans="1:16">
      <c r="A50" s="176" t="s">
        <v>67</v>
      </c>
      <c r="B50" s="176" t="e">
        <f>NA()</f>
        <v>#N/A</v>
      </c>
      <c r="C50" s="176">
        <f>IF(ISNUMBER('実質公債費比率（分子）の構造'!K$53),'実質公債費比率（分子）の構造'!K$53,NA())</f>
        <v>552</v>
      </c>
      <c r="D50" s="176" t="e">
        <f>NA()</f>
        <v>#N/A</v>
      </c>
      <c r="E50" s="176" t="e">
        <f>NA()</f>
        <v>#N/A</v>
      </c>
      <c r="F50" s="176">
        <f>IF(ISNUMBER('実質公債費比率（分子）の構造'!L$53),'実質公債費比率（分子）の構造'!L$53,NA())</f>
        <v>590</v>
      </c>
      <c r="G50" s="176" t="e">
        <f>NA()</f>
        <v>#N/A</v>
      </c>
      <c r="H50" s="176" t="e">
        <f>NA()</f>
        <v>#N/A</v>
      </c>
      <c r="I50" s="176">
        <f>IF(ISNUMBER('実質公債費比率（分子）の構造'!M$53),'実質公債費比率（分子）の構造'!M$53,NA())</f>
        <v>575</v>
      </c>
      <c r="J50" s="176" t="e">
        <f>NA()</f>
        <v>#N/A</v>
      </c>
      <c r="K50" s="176" t="e">
        <f>NA()</f>
        <v>#N/A</v>
      </c>
      <c r="L50" s="176">
        <f>IF(ISNUMBER('実質公債費比率（分子）の構造'!N$53),'実質公債費比率（分子）の構造'!N$53,NA())</f>
        <v>594</v>
      </c>
      <c r="M50" s="176" t="e">
        <f>NA()</f>
        <v>#N/A</v>
      </c>
      <c r="N50" s="176" t="e">
        <f>NA()</f>
        <v>#N/A</v>
      </c>
      <c r="O50" s="176">
        <f>IF(ISNUMBER('実質公債費比率（分子）の構造'!O$53),'実質公債費比率（分子）の構造'!O$53,NA())</f>
        <v>504</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9091</v>
      </c>
      <c r="E56" s="175"/>
      <c r="F56" s="175"/>
      <c r="G56" s="175">
        <f>'将来負担比率（分子）の構造'!J$52</f>
        <v>9144</v>
      </c>
      <c r="H56" s="175"/>
      <c r="I56" s="175"/>
      <c r="J56" s="175">
        <f>'将来負担比率（分子）の構造'!K$52</f>
        <v>8714</v>
      </c>
      <c r="K56" s="175"/>
      <c r="L56" s="175"/>
      <c r="M56" s="175">
        <f>'将来負担比率（分子）の構造'!L$52</f>
        <v>8160</v>
      </c>
      <c r="N56" s="175"/>
      <c r="O56" s="175"/>
      <c r="P56" s="175">
        <f>'将来負担比率（分子）の構造'!M$52</f>
        <v>7601</v>
      </c>
    </row>
    <row r="57" spans="1:16">
      <c r="A57" s="175" t="s">
        <v>42</v>
      </c>
      <c r="B57" s="175"/>
      <c r="C57" s="175"/>
      <c r="D57" s="175">
        <f>'将来負担比率（分子）の構造'!I$51</f>
        <v>513</v>
      </c>
      <c r="E57" s="175"/>
      <c r="F57" s="175"/>
      <c r="G57" s="175">
        <f>'将来負担比率（分子）の構造'!J$51</f>
        <v>470</v>
      </c>
      <c r="H57" s="175"/>
      <c r="I57" s="175"/>
      <c r="J57" s="175">
        <f>'将来負担比率（分子）の構造'!K$51</f>
        <v>425</v>
      </c>
      <c r="K57" s="175"/>
      <c r="L57" s="175"/>
      <c r="M57" s="175">
        <f>'将来負担比率（分子）の構造'!L$51</f>
        <v>384</v>
      </c>
      <c r="N57" s="175"/>
      <c r="O57" s="175"/>
      <c r="P57" s="175">
        <f>'将来負担比率（分子）の構造'!M$51</f>
        <v>347</v>
      </c>
    </row>
    <row r="58" spans="1:16">
      <c r="A58" s="175" t="s">
        <v>41</v>
      </c>
      <c r="B58" s="175"/>
      <c r="C58" s="175"/>
      <c r="D58" s="175">
        <f>'将来負担比率（分子）の構造'!I$50</f>
        <v>2704</v>
      </c>
      <c r="E58" s="175"/>
      <c r="F58" s="175"/>
      <c r="G58" s="175">
        <f>'将来負担比率（分子）の構造'!J$50</f>
        <v>2732</v>
      </c>
      <c r="H58" s="175"/>
      <c r="I58" s="175"/>
      <c r="J58" s="175">
        <f>'将来負担比率（分子）の構造'!K$50</f>
        <v>3419</v>
      </c>
      <c r="K58" s="175"/>
      <c r="L58" s="175"/>
      <c r="M58" s="175">
        <f>'将来負担比率（分子）の構造'!L$50</f>
        <v>3716</v>
      </c>
      <c r="N58" s="175"/>
      <c r="O58" s="175"/>
      <c r="P58" s="175">
        <f>'将来負担比率（分子）の構造'!M$50</f>
        <v>4157</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1741</v>
      </c>
      <c r="C62" s="175"/>
      <c r="D62" s="175"/>
      <c r="E62" s="175">
        <f>'将来負担比率（分子）の構造'!J$45</f>
        <v>1833</v>
      </c>
      <c r="F62" s="175"/>
      <c r="G62" s="175"/>
      <c r="H62" s="175">
        <f>'将来負担比率（分子）の構造'!K$45</f>
        <v>1810</v>
      </c>
      <c r="I62" s="175"/>
      <c r="J62" s="175"/>
      <c r="K62" s="175">
        <f>'将来負担比率（分子）の構造'!L$45</f>
        <v>1824</v>
      </c>
      <c r="L62" s="175"/>
      <c r="M62" s="175"/>
      <c r="N62" s="175">
        <f>'将来負担比率（分子）の構造'!M$45</f>
        <v>1851</v>
      </c>
      <c r="O62" s="175"/>
      <c r="P62" s="175"/>
    </row>
    <row r="63" spans="1:16">
      <c r="A63" s="175" t="s">
        <v>34</v>
      </c>
      <c r="B63" s="175">
        <f>'将来負担比率（分子）の構造'!I$44</f>
        <v>348</v>
      </c>
      <c r="C63" s="175"/>
      <c r="D63" s="175"/>
      <c r="E63" s="175">
        <f>'将来負担比率（分子）の構造'!J$44</f>
        <v>262</v>
      </c>
      <c r="F63" s="175"/>
      <c r="G63" s="175"/>
      <c r="H63" s="175">
        <f>'将来負担比率（分子）の構造'!K$44</f>
        <v>195</v>
      </c>
      <c r="I63" s="175"/>
      <c r="J63" s="175"/>
      <c r="K63" s="175">
        <f>'将来負担比率（分子）の構造'!L$44</f>
        <v>153</v>
      </c>
      <c r="L63" s="175"/>
      <c r="M63" s="175"/>
      <c r="N63" s="175">
        <f>'将来負担比率（分子）の構造'!M$44</f>
        <v>310</v>
      </c>
      <c r="O63" s="175"/>
      <c r="P63" s="175"/>
    </row>
    <row r="64" spans="1:16">
      <c r="A64" s="175" t="s">
        <v>33</v>
      </c>
      <c r="B64" s="175">
        <f>'将来負担比率（分子）の構造'!I$43</f>
        <v>2940</v>
      </c>
      <c r="C64" s="175"/>
      <c r="D64" s="175"/>
      <c r="E64" s="175">
        <f>'将来負担比率（分子）の構造'!J$43</f>
        <v>2659</v>
      </c>
      <c r="F64" s="175"/>
      <c r="G64" s="175"/>
      <c r="H64" s="175">
        <f>'将来負担比率（分子）の構造'!K$43</f>
        <v>2338</v>
      </c>
      <c r="I64" s="175"/>
      <c r="J64" s="175"/>
      <c r="K64" s="175">
        <f>'将来負担比率（分子）の構造'!L$43</f>
        <v>2103</v>
      </c>
      <c r="L64" s="175"/>
      <c r="M64" s="175"/>
      <c r="N64" s="175">
        <f>'将来負担比率（分子）の構造'!M$43</f>
        <v>1867</v>
      </c>
      <c r="O64" s="175"/>
      <c r="P64" s="175"/>
    </row>
    <row r="65" spans="1:16">
      <c r="A65" s="175" t="s">
        <v>32</v>
      </c>
      <c r="B65" s="175">
        <f>'将来負担比率（分子）の構造'!I$42</f>
        <v>145</v>
      </c>
      <c r="C65" s="175"/>
      <c r="D65" s="175"/>
      <c r="E65" s="175">
        <f>'将来負担比率（分子）の構造'!J$42</f>
        <v>145</v>
      </c>
      <c r="F65" s="175"/>
      <c r="G65" s="175"/>
      <c r="H65" s="175">
        <f>'将来負担比率（分子）の構造'!K$42</f>
        <v>145</v>
      </c>
      <c r="I65" s="175"/>
      <c r="J65" s="175"/>
      <c r="K65" s="175">
        <f>'将来負担比率（分子）の構造'!L$42</f>
        <v>145</v>
      </c>
      <c r="L65" s="175"/>
      <c r="M65" s="175"/>
      <c r="N65" s="175">
        <f>'将来負担比率（分子）の構造'!M$42</f>
        <v>144</v>
      </c>
      <c r="O65" s="175"/>
      <c r="P65" s="175"/>
    </row>
    <row r="66" spans="1:16">
      <c r="A66" s="175" t="s">
        <v>31</v>
      </c>
      <c r="B66" s="175">
        <f>'将来負担比率（分子）の構造'!I$41</f>
        <v>10137</v>
      </c>
      <c r="C66" s="175"/>
      <c r="D66" s="175"/>
      <c r="E66" s="175">
        <f>'将来負担比率（分子）の構造'!J$41</f>
        <v>9705</v>
      </c>
      <c r="F66" s="175"/>
      <c r="G66" s="175"/>
      <c r="H66" s="175">
        <f>'将来負担比率（分子）の構造'!K$41</f>
        <v>9422</v>
      </c>
      <c r="I66" s="175"/>
      <c r="J66" s="175"/>
      <c r="K66" s="175">
        <f>'将来負担比率（分子）の構造'!L$41</f>
        <v>8677</v>
      </c>
      <c r="L66" s="175"/>
      <c r="M66" s="175"/>
      <c r="N66" s="175">
        <f>'将来負担比率（分子）の構造'!M$41</f>
        <v>7581</v>
      </c>
      <c r="O66" s="175"/>
      <c r="P66" s="175"/>
    </row>
    <row r="67" spans="1:16">
      <c r="A67" s="175" t="s">
        <v>71</v>
      </c>
      <c r="B67" s="175" t="e">
        <f>NA()</f>
        <v>#N/A</v>
      </c>
      <c r="C67" s="175">
        <f>IF(ISNUMBER('将来負担比率（分子）の構造'!I$53), IF('将来負担比率（分子）の構造'!I$53 &lt; 0, 0, '将来負担比率（分子）の構造'!I$53), NA())</f>
        <v>3001</v>
      </c>
      <c r="D67" s="175" t="e">
        <f>NA()</f>
        <v>#N/A</v>
      </c>
      <c r="E67" s="175" t="e">
        <f>NA()</f>
        <v>#N/A</v>
      </c>
      <c r="F67" s="175">
        <f>IF(ISNUMBER('将来負担比率（分子）の構造'!J$53), IF('将来負担比率（分子）の構造'!J$53 &lt; 0, 0, '将来負担比率（分子）の構造'!J$53), NA())</f>
        <v>2258</v>
      </c>
      <c r="G67" s="175" t="e">
        <f>NA()</f>
        <v>#N/A</v>
      </c>
      <c r="H67" s="175" t="e">
        <f>NA()</f>
        <v>#N/A</v>
      </c>
      <c r="I67" s="175">
        <f>IF(ISNUMBER('将来負担比率（分子）の構造'!K$53), IF('将来負担比率（分子）の構造'!K$53 &lt; 0, 0, '将来負担比率（分子）の構造'!K$53), NA())</f>
        <v>1351</v>
      </c>
      <c r="J67" s="175" t="e">
        <f>NA()</f>
        <v>#N/A</v>
      </c>
      <c r="K67" s="175" t="e">
        <f>NA()</f>
        <v>#N/A</v>
      </c>
      <c r="L67" s="175">
        <f>IF(ISNUMBER('将来負担比率（分子）の構造'!L$53), IF('将来負担比率（分子）の構造'!L$53 &lt; 0, 0, '将来負担比率（分子）の構造'!L$53), NA())</f>
        <v>642</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1563</v>
      </c>
      <c r="C72" s="179">
        <f>基金残高に係る経年分析!G55</f>
        <v>1463</v>
      </c>
      <c r="D72" s="179">
        <f>基金残高に係る経年分析!H55</f>
        <v>1432</v>
      </c>
    </row>
    <row r="73" spans="1:16">
      <c r="A73" s="178" t="s">
        <v>74</v>
      </c>
      <c r="B73" s="179">
        <f>基金残高に係る経年分析!F56</f>
        <v>475</v>
      </c>
      <c r="C73" s="179">
        <f>基金残高に係る経年分析!G56</f>
        <v>475</v>
      </c>
      <c r="D73" s="179">
        <f>基金残高に係る経年分析!H56</f>
        <v>507</v>
      </c>
    </row>
    <row r="74" spans="1:16">
      <c r="A74" s="178" t="s">
        <v>75</v>
      </c>
      <c r="B74" s="179">
        <f>基金残高に係る経年分析!F57</f>
        <v>1183</v>
      </c>
      <c r="C74" s="179">
        <f>基金残高に係る経年分析!G57</f>
        <v>1584</v>
      </c>
      <c r="D74" s="179">
        <f>基金残高に係る経年分析!H57</f>
        <v>2028</v>
      </c>
    </row>
  </sheetData>
  <sheetProtection algorithmName="SHA-512" hashValue="edA45AvcsB9O0yTfPZ1Uf2UhJ4A7ScbF6oAO1RWqAHYevbqVmUqKtVStZItb5vzft0ZeI61cA06XHVpo4foxdA==" saltValue="w2f4xX8FolxKN99ppCrN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神木 温子</cp:lastModifiedBy>
  <cp:lastPrinted>2025-03-24T01:12:12Z</cp:lastPrinted>
  <dcterms:created xsi:type="dcterms:W3CDTF">2025-02-19T04:48:41Z</dcterms:created>
  <dcterms:modified xsi:type="dcterms:W3CDTF">2025-03-31T02:32:07Z</dcterms:modified>
  <cp:category/>
</cp:coreProperties>
</file>