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bznifile1\root\財務課\財政係\行財政支援課\行財政支援課　財政係\財政状況資料集（財政比較分析表）\R03\回答\2回目\"/>
    </mc:Choice>
  </mc:AlternateContent>
  <xr:revisionPtr revIDLastSave="0" documentId="13_ncr:1_{439A97D5-EB6F-446D-BCEA-956DDB06B3A7}" xr6:coauthVersionLast="46" xr6:coauthVersionMax="46" xr10:uidLastSave="{00000000-0000-0000-0000-000000000000}"/>
  <bookViews>
    <workbookView xWindow="20370" yWindow="-120" windowWidth="29040" windowHeight="15840" firstSheet="12" activeTab="13"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6" i="10"/>
  <c r="AO35" i="10"/>
  <c r="AO34"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O36" i="10"/>
  <c r="BE36" i="10"/>
  <c r="U36" i="10"/>
  <c r="BE35" i="10"/>
  <c r="C34" i="10"/>
  <c r="C35"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C36" i="10" l="1"/>
  <c r="C37" i="10" l="1"/>
  <c r="U34" i="10"/>
  <c r="U35" i="10" s="1"/>
  <c r="AM34" i="10" l="1"/>
  <c r="AM35" i="10"/>
  <c r="AM36" i="10" s="1"/>
  <c r="BW34" i="10" s="1"/>
  <c r="BW35" i="10" s="1"/>
  <c r="BW36" i="10" s="1"/>
  <c r="BW37" i="10" s="1"/>
  <c r="BW38" i="10" s="1"/>
  <c r="BW39" i="10" s="1"/>
  <c r="BW40" i="10" s="1"/>
  <c r="BW41" i="10" s="1"/>
  <c r="BW42" i="10" s="1"/>
  <c r="BW43" i="10" s="1"/>
  <c r="BE34" i="10"/>
  <c r="CO34" i="10" l="1"/>
  <c r="CO35" i="10" s="1"/>
</calcChain>
</file>

<file path=xl/sharedStrings.xml><?xml version="1.0" encoding="utf-8"?>
<sst xmlns="http://schemas.openxmlformats.org/spreadsheetml/2006/main" count="1174" uniqueCount="622">
  <si>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</si>
  <si>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</si>
  <si>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</si>
  <si>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</si>
  <si>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</si>
  <si>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</si>
  <si>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</si>
  <si>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</si>
  <si>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</si>
  <si>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</si>
  <si>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</si>
  <si>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</si>
  <si>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</si>
  <si>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</si>
  <si>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</si>
  <si>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</si>
  <si>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</si>
  <si>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</si>
  <si>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</si>
  <si>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</si>
  <si>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</si>
  <si>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</si>
  <si>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</si>
  <si>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</si>
  <si>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</si>
  <si>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</si>
  <si>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</si>
  <si>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</si>
  <si>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</si>
  <si>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</si>
  <si>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</si>
  <si>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</si>
  <si>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</si>
  <si>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</si>
  <si>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</si>
  <si>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</si>
  <si>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</si>
  <si>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</si>
  <si>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</si>
  <si>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</si>
  <si>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</si>
  <si>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</si>
  <si>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</si>
  <si>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</si>
  <si>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</si>
  <si>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</si>
  <si>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</si>
  <si>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</si>
  <si>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</si>
  <si>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</si>
  <si>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</si>
  <si>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</si>
  <si>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</si>
  <si>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</si>
  <si>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</si>
  <si>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</si>
  <si>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</si>
  <si>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</si>
  <si>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</si>
  <si>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</si>
  <si>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</si>
  <si>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</si>
  <si>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</si>
  <si>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</si>
  <si>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</si>
  <si>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</si>
  <si>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</si>
  <si>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</si>
  <si>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</si>
  <si>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</si>
  <si>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</si>
  <si>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</si>
  <si>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</si>
  <si>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</si>
  <si>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</si>
  <si>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</si>
  <si>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</si>
  <si>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</si>
  <si>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</si>
  <si>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</si>
  <si>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</si>
  <si>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</si>
  <si>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福岡県</t>
    <phoneticPr fontId="5"/>
  </si>
  <si>
    <t>市町村類型</t>
    <phoneticPr fontId="5"/>
  </si>
  <si>
    <t>Ⅰ－２</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</si>
  <si>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</si>
  <si>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</si>
  <si>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</si>
  <si>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</si>
  <si>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</si>
  <si>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</si>
  <si>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</si>
  <si>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</si>
  <si>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</si>
  <si>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</si>
  <si>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</si>
  <si>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</si>
  <si>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豊前市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</si>
  <si>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</si>
  <si>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</si>
  <si>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</si>
  <si>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</si>
  <si>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</si>
  <si>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</si>
  <si>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</si>
  <si>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</si>
  <si>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</si>
  <si>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</si>
  <si>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</si>
  <si>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</si>
  <si>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</si>
  <si>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</si>
  <si>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</si>
  <si>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</si>
  <si>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</si>
  <si>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</si>
  <si>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</si>
  <si>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</si>
  <si>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</si>
  <si>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</si>
  <si>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</si>
  <si>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</si>
  <si>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</si>
  <si>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-6.0</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</si>
  <si>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</si>
  <si>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</si>
  <si>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</si>
  <si>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</si>
  <si>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</si>
  <si>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</si>
  <si>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</si>
  <si>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</si>
  <si>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</si>
  <si>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</si>
  <si>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</si>
  <si>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</si>
  <si>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</si>
  <si>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</si>
  <si>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</si>
  <si>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</si>
  <si>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</si>
  <si>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</si>
  <si>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</si>
  <si>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</si>
  <si>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</si>
  <si>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</si>
  <si>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</si>
  <si>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</si>
  <si>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</si>
  <si>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</si>
  <si>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</si>
  <si>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-1.8</t>
    <phoneticPr fontId="5"/>
  </si>
  <si>
    <t>基準財政需要額</t>
    <phoneticPr fontId="25"/>
  </si>
  <si>
    <t>うち日本人(％)</t>
    <phoneticPr fontId="5"/>
  </si>
  <si>
    <t>-1.7</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</si>
  <si>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</si>
  <si>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</si>
  <si>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</si>
  <si>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</si>
  <si>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</si>
  <si>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</si>
  <si>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</si>
  <si>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</si>
  <si>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</si>
  <si>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</si>
  <si>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</si>
  <si>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</si>
  <si>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</si>
  <si>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</si>
  <si>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</si>
  <si>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</si>
  <si>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</si>
  <si>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</si>
  <si>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</si>
  <si>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</si>
  <si>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</si>
  <si>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</si>
  <si>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</si>
  <si>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</si>
  <si>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</si>
  <si>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</si>
  <si>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</si>
  <si>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</si>
  <si>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</si>
  <si>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</si>
  <si>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</si>
  <si>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</si>
  <si>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</si>
  <si>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</si>
  <si>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</si>
  <si>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</si>
  <si>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</si>
  <si>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</si>
  <si>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</si>
  <si>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</si>
  <si>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</si>
  <si>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</si>
  <si>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</si>
  <si>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</si>
  <si>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</si>
  <si>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</si>
  <si>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</si>
  <si>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</si>
  <si>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</si>
  <si>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</si>
  <si>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</si>
  <si>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</si>
  <si>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</si>
  <si>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</si>
  <si>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</si>
  <si>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</si>
  <si>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</si>
  <si>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</si>
  <si>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</si>
  <si>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</si>
  <si>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</si>
  <si>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</si>
  <si>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</si>
  <si>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</si>
  <si>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</si>
  <si>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</si>
  <si>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</si>
  <si>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</si>
  <si>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</si>
  <si>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</si>
  <si>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</si>
  <si>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</si>
  <si>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</si>
  <si>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</si>
  <si>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</si>
  <si>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</si>
  <si>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</si>
  <si>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</si>
  <si>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</si>
  <si>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総務費</t>
  </si>
  <si>
    <t>配当割交付金</t>
    <rPh sb="0" eb="2">
      <t>ハイトウ</t>
    </rPh>
    <rPh sb="2" eb="3">
      <t>ワリ</t>
    </rPh>
    <rPh sb="3" eb="6">
      <t>コウフキン</t>
    </rPh>
    <phoneticPr fontId="24"/>
  </si>
  <si>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</si>
  <si>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</si>
  <si>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</si>
  <si>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</si>
  <si>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t>
    <phoneticPr fontId="5"/>
  </si>
  <si>
    <t>労働費</t>
  </si>
  <si>
    <t>地方消費税交付金</t>
  </si>
  <si>
    <t>農林水産業費</t>
  </si>
  <si>
    <t>ゴルフ場利用税交付金</t>
  </si>
  <si>
    <t>商工費</t>
  </si>
  <si>
    <t>特別地方消費税交付金</t>
  </si>
  <si>
    <t>　　　うち純固定資産税</t>
    <phoneticPr fontId="5"/>
  </si>
  <si>
    <t>土木費</t>
  </si>
  <si>
    <t>自動車取得税交付金</t>
  </si>
  <si>
    <t>消防費</t>
  </si>
  <si>
    <t>軽油引取税交付金</t>
  </si>
  <si>
    <t>　　市町村たばこ税</t>
    <phoneticPr fontId="5"/>
  </si>
  <si>
    <t>教育費</t>
  </si>
  <si>
    <t>災害復旧費</t>
  </si>
  <si>
    <t>法人事業税交付金</t>
    <phoneticPr fontId="16"/>
  </si>
  <si>
    <t>　　特別土地保有税</t>
    <phoneticPr fontId="5"/>
  </si>
  <si>
    <t>公債費</t>
  </si>
  <si>
    <t>地方特例交付金等</t>
    <rPh sb="7" eb="8">
      <t>トウ</t>
    </rPh>
    <phoneticPr fontId="16"/>
  </si>
  <si>
    <t>諸支出金</t>
    <rPh sb="3" eb="4">
      <t>キン</t>
    </rPh>
    <phoneticPr fontId="25"/>
  </si>
  <si>
    <t>目的税</t>
  </si>
  <si>
    <t>　自動車税減収補塡特例交付金</t>
    <rPh sb="7" eb="9">
      <t>ホテン</t>
    </rPh>
    <rPh sb="13" eb="14">
      <t>キン</t>
    </rPh>
    <phoneticPr fontId="29"/>
  </si>
  <si>
    <t>歳出合計</t>
  </si>
  <si>
    <t>　軽自動車税減収補塡特例交付金</t>
    <rPh sb="8" eb="10">
      <t>ホテン</t>
    </rPh>
    <phoneticPr fontId="29"/>
  </si>
  <si>
    <t>　新型コロナウイルス感染症対策地方税減収補塡特別交付金</t>
    <phoneticPr fontId="5"/>
  </si>
  <si>
    <t>性質別歳出の状況（単位 千円・％）</t>
    <rPh sb="0" eb="2">
      <t>セイシツ</t>
    </rPh>
    <phoneticPr fontId="5"/>
  </si>
  <si>
    <t>地方交付税</t>
  </si>
  <si>
    <t>決算額</t>
  </si>
  <si>
    <t>構成比</t>
    <phoneticPr fontId="5"/>
  </si>
  <si>
    <t>経常経費充当一般財源等</t>
  </si>
  <si>
    <t>経常収支比率</t>
    <rPh sb="0" eb="2">
      <t>ケイジョウ</t>
    </rPh>
    <rPh sb="2" eb="4">
      <t>シュウシ</t>
    </rPh>
    <rPh sb="4" eb="6">
      <t>ヒリツ</t>
    </rPh>
    <phoneticPr fontId="20"/>
  </si>
  <si>
    <t>　　水利地益税等</t>
    <phoneticPr fontId="5"/>
  </si>
  <si>
    <t>義務的経費計</t>
    <rPh sb="0" eb="3">
      <t>ギムテキ</t>
    </rPh>
    <rPh sb="3" eb="5">
      <t>ケイヒ</t>
    </rPh>
    <rPh sb="5" eb="6">
      <t>ケイ</t>
    </rPh>
    <phoneticPr fontId="5"/>
  </si>
  <si>
    <t>　特別交付税</t>
    <phoneticPr fontId="5"/>
  </si>
  <si>
    <t>　法定外目的税</t>
    <phoneticPr fontId="5"/>
  </si>
  <si>
    <t>　震災復興特別交付税</t>
    <phoneticPr fontId="25"/>
  </si>
  <si>
    <t>旧法による税</t>
  </si>
  <si>
    <t>　　うち職員給</t>
    <rPh sb="4" eb="6">
      <t>ショクイン</t>
    </rPh>
    <rPh sb="6" eb="7">
      <t>キュウ</t>
    </rPh>
    <phoneticPr fontId="5"/>
  </si>
  <si>
    <t>(一般財源計)</t>
    <phoneticPr fontId="5"/>
  </si>
  <si>
    <t>合計</t>
  </si>
  <si>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</si>
  <si>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</si>
  <si>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</si>
  <si>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</si>
  <si>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</si>
  <si>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</si>
  <si>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</si>
  <si>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</si>
  <si>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</si>
  <si>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</si>
  <si>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国庫支出金</t>
  </si>
  <si>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</si>
  <si>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</si>
  <si>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</si>
  <si>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</si>
  <si>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</si>
  <si>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</si>
  <si>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</si>
  <si>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</si>
  <si>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</si>
  <si>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</si>
  <si>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</si>
  <si>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</si>
  <si>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実質収支</t>
    <rPh sb="0" eb="2">
      <t>ジッシツ</t>
    </rPh>
    <rPh sb="2" eb="4">
      <t>シュウシ</t>
    </rPh>
    <phoneticPr fontId="5"/>
  </si>
  <si>
    <t>　補助費等</t>
    <rPh sb="1" eb="3">
      <t>ホジョ</t>
    </rPh>
    <rPh sb="3" eb="4">
      <t>ヒ</t>
    </rPh>
    <rPh sb="4" eb="5">
      <t>トウ</t>
    </rPh>
    <phoneticPr fontId="5"/>
  </si>
  <si>
    <t>繰入金</t>
  </si>
  <si>
    <t>再差引収支</t>
    <rPh sb="0" eb="1">
      <t>サイ</t>
    </rPh>
    <rPh sb="1" eb="3">
      <t>サシヒキ</t>
    </rPh>
    <rPh sb="3" eb="5">
      <t>シュウシ</t>
    </rPh>
    <phoneticPr fontId="5"/>
  </si>
  <si>
    <t>繰越金</t>
  </si>
  <si>
    <t>上水道</t>
    <phoneticPr fontId="5"/>
  </si>
  <si>
    <t>加入世帯数(世帯)</t>
  </si>
  <si>
    <t>諸収入</t>
  </si>
  <si>
    <t>工業用水道</t>
    <phoneticPr fontId="5"/>
  </si>
  <si>
    <t>被保険者数(人)</t>
  </si>
  <si>
    <t>地方債</t>
  </si>
  <si>
    <t>被保険者
1人当り</t>
    <phoneticPr fontId="5"/>
  </si>
  <si>
    <t>保険税(料)収入額</t>
    <phoneticPr fontId="5"/>
  </si>
  <si>
    <t>　うち減収補塡債(特例分)</t>
    <rPh sb="4" eb="5">
      <t>シュウ</t>
    </rPh>
    <rPh sb="9" eb="10">
      <t>トク</t>
    </rPh>
    <rPh sb="10" eb="11">
      <t>レイ</t>
    </rPh>
    <rPh sb="11" eb="12">
      <t>ブン</t>
    </rPh>
    <phoneticPr fontId="16"/>
  </si>
  <si>
    <t>国庫支出金</t>
    <phoneticPr fontId="5"/>
  </si>
  <si>
    <t>　前年度繰上充用金</t>
    <phoneticPr fontId="5"/>
  </si>
  <si>
    <t>その他</t>
    <phoneticPr fontId="5"/>
  </si>
  <si>
    <t>保険給付費</t>
    <phoneticPr fontId="5"/>
  </si>
  <si>
    <t>投資的経費計</t>
    <rPh sb="5" eb="6">
      <t>ケイ</t>
    </rPh>
    <phoneticPr fontId="5"/>
  </si>
  <si>
    <t>　　うち人件費</t>
    <phoneticPr fontId="5"/>
  </si>
  <si>
    <t>普通建設事業費</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</si>
  <si>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</si>
  <si>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</si>
  <si>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</si>
  <si>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</si>
  <si>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歳出合計</t>
    <phoneticPr fontId="5"/>
  </si>
  <si>
    <t>(2)各会計、関係団体の財政状況及び健全化判断比率（市町村）</t>
    <rPh sb="26" eb="29">
      <t>シチョウソン</t>
    </rPh>
    <phoneticPr fontId="5"/>
  </si>
  <si>
    <t>令和3年度</t>
  </si>
  <si>
    <t>福岡県豊前市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</si>
  <si>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</si>
  <si>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</si>
  <si>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</si>
  <si>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</si>
  <si>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</si>
  <si>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</si>
  <si>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</si>
  <si>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</si>
  <si>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</si>
  <si>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</si>
  <si>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</si>
  <si>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</si>
  <si>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</si>
  <si>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</si>
  <si>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</si>
  <si>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</si>
  <si>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</si>
  <si>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</si>
  <si>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</si>
  <si>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</si>
  <si>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住宅新築資金等貸付事業特別会計</t>
    <phoneticPr fontId="5"/>
  </si>
  <si>
    <t>市営駐車場事業特別会計</t>
    <phoneticPr fontId="5"/>
  </si>
  <si>
    <t>バス事業特別会計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</si>
  <si>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</si>
  <si>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</si>
  <si>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</si>
  <si>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</si>
  <si>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</si>
  <si>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</si>
  <si>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</si>
  <si>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</si>
  <si>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</si>
  <si>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</si>
  <si>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</si>
  <si>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</si>
  <si>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</si>
  <si>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</si>
  <si>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後期高齢者医療事業特別会計</t>
    <phoneticPr fontId="5"/>
  </si>
  <si>
    <t>水道事業会計</t>
    <phoneticPr fontId="5"/>
  </si>
  <si>
    <t>法適用企業</t>
    <phoneticPr fontId="5"/>
  </si>
  <si>
    <t>東部地区工業用水道事業会計</t>
    <phoneticPr fontId="5"/>
  </si>
  <si>
    <t>公共下水道事業会計</t>
    <phoneticPr fontId="5"/>
  </si>
  <si>
    <t>工業用地造成事業特別会計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</si>
  <si>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</si>
  <si>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</si>
  <si>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</si>
  <si>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</si>
  <si>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</si>
  <si>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純損益
（形式収支）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</si>
  <si>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</si>
  <si>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</si>
  <si>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</si>
  <si>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</si>
  <si>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</si>
  <si>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</si>
  <si>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</si>
  <si>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</si>
  <si>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</si>
  <si>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</si>
  <si>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</si>
  <si>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</si>
  <si>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</si>
  <si>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</si>
  <si>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</si>
  <si>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</si>
  <si>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</si>
  <si>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</si>
  <si>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</si>
  <si>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</si>
  <si>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</si>
  <si>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</si>
  <si>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</si>
  <si>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</si>
  <si>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</si>
  <si>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</si>
  <si>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</si>
  <si>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</si>
  <si>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</si>
  <si>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</si>
  <si>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</si>
  <si>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</si>
  <si>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</si>
  <si>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</si>
  <si>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</si>
  <si>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</si>
  <si>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</si>
  <si>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</si>
  <si>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</si>
  <si>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</si>
  <si>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</si>
  <si>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</si>
  <si>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</si>
  <si>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</si>
  <si>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</si>
  <si>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</si>
  <si>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</si>
  <si>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</si>
  <si>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</si>
  <si>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</si>
  <si>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</si>
  <si>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</si>
  <si>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</si>
  <si>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</si>
  <si>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</si>
  <si>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</si>
  <si>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</si>
  <si>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</si>
  <si>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</si>
  <si>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</si>
  <si>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</si>
  <si>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</si>
  <si>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</si>
  <si>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</si>
  <si>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</si>
  <si>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</si>
  <si>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</si>
  <si>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</si>
  <si>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</si>
  <si>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</si>
  <si>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</si>
  <si>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</si>
  <si>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</si>
  <si>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</si>
  <si>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</si>
  <si>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</si>
  <si>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</si>
  <si>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</si>
  <si>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</si>
  <si>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</si>
  <si>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</si>
  <si>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</si>
  <si>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</si>
  <si>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</si>
  <si>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</si>
  <si>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</si>
  <si>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</si>
  <si>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</si>
  <si>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</si>
  <si>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</si>
  <si>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</si>
  <si>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</si>
  <si>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</si>
  <si>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</si>
  <si>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</si>
  <si>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</si>
  <si>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</si>
  <si>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</si>
  <si>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</si>
  <si>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</si>
  <si>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</si>
  <si>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</si>
  <si>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</si>
  <si>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</si>
  <si>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</si>
  <si>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</si>
  <si>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</si>
  <si>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</si>
  <si>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</si>
  <si>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</si>
  <si>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</si>
  <si>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</si>
  <si>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</si>
  <si>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</si>
  <si>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</si>
  <si>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</si>
  <si>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</si>
  <si>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</si>
  <si>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</si>
  <si>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</si>
  <si>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</si>
  <si>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</si>
  <si>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</si>
  <si>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</si>
  <si>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</si>
  <si>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</si>
  <si>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</si>
  <si>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</si>
  <si>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</si>
  <si>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</si>
  <si>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</si>
  <si>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</si>
  <si>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</si>
  <si>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</si>
  <si>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1.79</t>
  </si>
  <si>
    <t>国民健康保険事業特別会計</t>
  </si>
  <si>
    <t>▲ 0.71</t>
  </si>
  <si>
    <t>▲ 0.36</t>
  </si>
  <si>
    <t>▲ 0.45</t>
  </si>
  <si>
    <t>住宅新築資金等貸付事業特別会計</t>
  </si>
  <si>
    <t>▲ 0.24</t>
  </si>
  <si>
    <t>▲ 0.20</t>
  </si>
  <si>
    <t>▲ 0.05</t>
  </si>
  <si>
    <t>▲ 0.02</t>
  </si>
  <si>
    <t>▲ 0.00</t>
  </si>
  <si>
    <t>一般会計</t>
  </si>
  <si>
    <t>公共下水道事業会計</t>
  </si>
  <si>
    <t>水道事業会計</t>
  </si>
  <si>
    <t>東部地区工業用水道事業会計</t>
  </si>
  <si>
    <t>後期高齢者医療事業特別会計</t>
  </si>
  <si>
    <t>市営駐車場事業特別会計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</si>
  <si>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</si>
  <si>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</si>
  <si>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</si>
  <si>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</si>
  <si>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</si>
  <si>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</si>
  <si>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</si>
  <si>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</si>
  <si>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京築広域市町村圏事務組合（一般会計）</t>
    <rPh sb="0" eb="2">
      <t>ケイチク</t>
    </rPh>
    <rPh sb="2" eb="4">
      <t>コウイキ</t>
    </rPh>
    <rPh sb="4" eb="7">
      <t>シチョウソン</t>
    </rPh>
    <rPh sb="7" eb="8">
      <t>ケン</t>
    </rPh>
    <rPh sb="8" eb="10">
      <t>ジム</t>
    </rPh>
    <rPh sb="10" eb="12">
      <t>クミアイ</t>
    </rPh>
    <rPh sb="13" eb="15">
      <t>イッパン</t>
    </rPh>
    <rPh sb="15" eb="17">
      <t>カイケイ</t>
    </rPh>
    <phoneticPr fontId="11"/>
  </si>
  <si>
    <t>京築広域市町村圏事務組合（広域圏消防特別会計）</t>
    <rPh sb="0" eb="2">
      <t>ケイチク</t>
    </rPh>
    <rPh sb="2" eb="4">
      <t>コウイキ</t>
    </rPh>
    <rPh sb="4" eb="7">
      <t>シチョウソン</t>
    </rPh>
    <rPh sb="7" eb="8">
      <t>ケン</t>
    </rPh>
    <rPh sb="8" eb="10">
      <t>ジム</t>
    </rPh>
    <rPh sb="10" eb="12">
      <t>クミアイ</t>
    </rPh>
    <rPh sb="13" eb="15">
      <t>コウイキ</t>
    </rPh>
    <rPh sb="15" eb="16">
      <t>ケン</t>
    </rPh>
    <rPh sb="16" eb="18">
      <t>ショウボウ</t>
    </rPh>
    <rPh sb="18" eb="20">
      <t>トクベツ</t>
    </rPh>
    <rPh sb="20" eb="22">
      <t>カイケイ</t>
    </rPh>
    <phoneticPr fontId="11"/>
  </si>
  <si>
    <t>福岡県自治振興組合（一般会計）</t>
    <rPh sb="0" eb="3">
      <t>フクオカケン</t>
    </rPh>
    <rPh sb="3" eb="5">
      <t>ジチ</t>
    </rPh>
    <rPh sb="5" eb="7">
      <t>シンコウ</t>
    </rPh>
    <rPh sb="7" eb="9">
      <t>クミアイ</t>
    </rPh>
    <rPh sb="10" eb="12">
      <t>イッパン</t>
    </rPh>
    <rPh sb="12" eb="14">
      <t>カイケイ</t>
    </rPh>
    <phoneticPr fontId="11"/>
  </si>
  <si>
    <t>福岡県自治振興組合（公文書館事業特別会計）</t>
    <rPh sb="0" eb="3">
      <t>フクオカケン</t>
    </rPh>
    <rPh sb="3" eb="5">
      <t>ジチ</t>
    </rPh>
    <rPh sb="5" eb="7">
      <t>シンコウ</t>
    </rPh>
    <rPh sb="7" eb="9">
      <t>クミアイ</t>
    </rPh>
    <rPh sb="10" eb="13">
      <t>コウブンショ</t>
    </rPh>
    <rPh sb="13" eb="14">
      <t>カン</t>
    </rPh>
    <rPh sb="14" eb="16">
      <t>ジギョウ</t>
    </rPh>
    <rPh sb="16" eb="18">
      <t>トクベツ</t>
    </rPh>
    <rPh sb="18" eb="20">
      <t>カイケイ</t>
    </rPh>
    <phoneticPr fontId="11"/>
  </si>
  <si>
    <t>福岡県介護保険広域連合（一般会計）</t>
    <rPh sb="0" eb="3">
      <t>フクオカケン</t>
    </rPh>
    <rPh sb="3" eb="5">
      <t>カイゴ</t>
    </rPh>
    <rPh sb="5" eb="7">
      <t>ホケン</t>
    </rPh>
    <rPh sb="7" eb="9">
      <t>コウイキ</t>
    </rPh>
    <rPh sb="9" eb="11">
      <t>レンゴウ</t>
    </rPh>
    <rPh sb="12" eb="14">
      <t>イッパン</t>
    </rPh>
    <rPh sb="14" eb="16">
      <t>カイケイ</t>
    </rPh>
    <phoneticPr fontId="11"/>
  </si>
  <si>
    <t>福岡県介護保険広域連合（介護保険事業特別会計）</t>
    <rPh sb="0" eb="3">
      <t>フクオカケン</t>
    </rPh>
    <rPh sb="3" eb="5">
      <t>カイゴ</t>
    </rPh>
    <rPh sb="5" eb="7">
      <t>ホケン</t>
    </rPh>
    <rPh sb="7" eb="9">
      <t>コウイキ</t>
    </rPh>
    <rPh sb="9" eb="11">
      <t>レンゴウ</t>
    </rPh>
    <rPh sb="12" eb="14">
      <t>カイゴ</t>
    </rPh>
    <rPh sb="14" eb="16">
      <t>ホケン</t>
    </rPh>
    <rPh sb="16" eb="18">
      <t>ジギョウ</t>
    </rPh>
    <rPh sb="18" eb="20">
      <t>トクベツ</t>
    </rPh>
    <rPh sb="20" eb="22">
      <t>カイケイ</t>
    </rPh>
    <phoneticPr fontId="11"/>
  </si>
  <si>
    <t>福岡県後期高齢者医療広域連合（一般会計）</t>
    <rPh sb="0" eb="3">
      <t>フクオカケン</t>
    </rPh>
    <rPh sb="3" eb="5">
      <t>コウキ</t>
    </rPh>
    <rPh sb="5" eb="8">
      <t>コウレイシャ</t>
    </rPh>
    <rPh sb="8" eb="10">
      <t>イリョウ</t>
    </rPh>
    <rPh sb="10" eb="12">
      <t>コウイキ</t>
    </rPh>
    <rPh sb="12" eb="14">
      <t>レンゴウ</t>
    </rPh>
    <rPh sb="15" eb="17">
      <t>イッパン</t>
    </rPh>
    <rPh sb="17" eb="19">
      <t>カイケイ</t>
    </rPh>
    <phoneticPr fontId="11"/>
  </si>
  <si>
    <t>福岡県後期高齢者医療広域連合（後期高齢者医療特別会計）</t>
    <rPh sb="0" eb="3">
      <t>フクオカケン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11"/>
  </si>
  <si>
    <t>京築地区水道企業団</t>
    <rPh sb="0" eb="2">
      <t>ケイチク</t>
    </rPh>
    <rPh sb="2" eb="4">
      <t>チク</t>
    </rPh>
    <rPh sb="4" eb="6">
      <t>スイドウ</t>
    </rPh>
    <rPh sb="6" eb="8">
      <t>キギョウ</t>
    </rPh>
    <rPh sb="8" eb="9">
      <t>ダン</t>
    </rPh>
    <phoneticPr fontId="11"/>
  </si>
  <si>
    <t>ぶぜん街づくり会社</t>
    <rPh sb="3" eb="4">
      <t>マチ</t>
    </rPh>
    <rPh sb="7" eb="9">
      <t>カイシャ</t>
    </rPh>
    <phoneticPr fontId="11"/>
  </si>
  <si>
    <t>豊前市土地開発公社</t>
    <rPh sb="0" eb="3">
      <t>ブゼンシ</t>
    </rPh>
    <rPh sb="3" eb="5">
      <t>トチ</t>
    </rPh>
    <rPh sb="5" eb="7">
      <t>カイハツ</t>
    </rPh>
    <rPh sb="7" eb="9">
      <t>コウシャ</t>
    </rPh>
    <phoneticPr fontId="11"/>
  </si>
  <si>
    <t>-</t>
    <phoneticPr fontId="2"/>
  </si>
  <si>
    <t>法適用企業</t>
  </si>
  <si>
    <t>〇</t>
    <phoneticPr fontId="2"/>
  </si>
  <si>
    <t>　公共施設等整備基金</t>
  </si>
  <si>
    <t>　退職手当基金</t>
    <rPh sb="1" eb="3">
      <t>タイショク</t>
    </rPh>
    <rPh sb="3" eb="5">
      <t>テアテ</t>
    </rPh>
    <rPh sb="5" eb="7">
      <t>キキン</t>
    </rPh>
    <phoneticPr fontId="5"/>
  </si>
  <si>
    <t>　し尿処理施設解体基金</t>
  </si>
  <si>
    <t>　総合文化施設整備基金</t>
  </si>
  <si>
    <t>　ふるさとづくり応援基金</t>
  </si>
  <si>
    <t>-</t>
    <phoneticPr fontId="2"/>
  </si>
  <si>
    <t>-</t>
    <phoneticPr fontId="2"/>
  </si>
  <si>
    <t>-</t>
    <phoneticPr fontId="2"/>
  </si>
  <si>
    <t>豊前市外二町清掃施設組合（一般会計）</t>
    <rPh sb="0" eb="3">
      <t>ブゼンシ</t>
    </rPh>
    <rPh sb="3" eb="4">
      <t>ソト</t>
    </rPh>
    <rPh sb="4" eb="6">
      <t>ニチョウ</t>
    </rPh>
    <rPh sb="6" eb="8">
      <t>セイソウ</t>
    </rPh>
    <rPh sb="8" eb="10">
      <t>シセツ</t>
    </rPh>
    <rPh sb="10" eb="12">
      <t>クミアイ</t>
    </rPh>
    <rPh sb="13" eb="17">
      <t>イッパンカイケイ</t>
    </rPh>
    <phoneticPr fontId="11"/>
  </si>
  <si>
    <t>上毛町外一市一町矢方池土木組合（一般会計）</t>
    <rPh sb="0" eb="2">
      <t>コウゲ</t>
    </rPh>
    <rPh sb="2" eb="3">
      <t>マチ</t>
    </rPh>
    <rPh sb="3" eb="4">
      <t>ソト</t>
    </rPh>
    <rPh sb="4" eb="6">
      <t>イッシ</t>
    </rPh>
    <rPh sb="6" eb="7">
      <t>イチ</t>
    </rPh>
    <rPh sb="7" eb="8">
      <t>マチ</t>
    </rPh>
    <rPh sb="8" eb="9">
      <t>ヤ</t>
    </rPh>
    <rPh sb="9" eb="10">
      <t>カタ</t>
    </rPh>
    <rPh sb="10" eb="11">
      <t>イケ</t>
    </rPh>
    <rPh sb="11" eb="13">
      <t>ドボク</t>
    </rPh>
    <rPh sb="13" eb="15">
      <t>クミアイ</t>
    </rPh>
    <rPh sb="16" eb="20">
      <t>イッパンカイケイ</t>
    </rPh>
    <phoneticPr fontId="11"/>
  </si>
  <si>
    <t>吉富町外一市中学校組合（一般会計）</t>
    <rPh sb="0" eb="2">
      <t>ヨシトミ</t>
    </rPh>
    <rPh sb="2" eb="3">
      <t>マチ</t>
    </rPh>
    <rPh sb="3" eb="4">
      <t>ソト</t>
    </rPh>
    <rPh sb="4" eb="6">
      <t>イッシ</t>
    </rPh>
    <rPh sb="6" eb="9">
      <t>チュウガッコウ</t>
    </rPh>
    <rPh sb="9" eb="11">
      <t>クミアイ</t>
    </rPh>
    <rPh sb="12" eb="16">
      <t>イッパンカイケイ</t>
    </rPh>
    <phoneticPr fontId="11"/>
  </si>
  <si>
    <t>福岡県市町村消防団員等公務災害補償組合（一般会計）</t>
    <rPh sb="0" eb="3">
      <t>フクオカケン</t>
    </rPh>
    <rPh sb="3" eb="6">
      <t>シチョウソン</t>
    </rPh>
    <rPh sb="6" eb="9">
      <t>ショウボウダン</t>
    </rPh>
    <rPh sb="9" eb="10">
      <t>イン</t>
    </rPh>
    <rPh sb="10" eb="11">
      <t>トウ</t>
    </rPh>
    <rPh sb="11" eb="13">
      <t>コウム</t>
    </rPh>
    <rPh sb="13" eb="15">
      <t>サイガイ</t>
    </rPh>
    <rPh sb="15" eb="17">
      <t>ホショウ</t>
    </rPh>
    <rPh sb="17" eb="19">
      <t>クミアイ</t>
    </rPh>
    <rPh sb="20" eb="24">
      <t>イッパンカイケイ</t>
    </rPh>
    <phoneticPr fontId="11"/>
  </si>
  <si>
    <t>豊前市外二町財産組合（一般会計）</t>
    <rPh sb="0" eb="3">
      <t>ブゼンシ</t>
    </rPh>
    <rPh sb="3" eb="4">
      <t>ソト</t>
    </rPh>
    <rPh sb="4" eb="6">
      <t>ニチョウ</t>
    </rPh>
    <rPh sb="6" eb="8">
      <t>ザイサン</t>
    </rPh>
    <rPh sb="8" eb="10">
      <t>クミアイ</t>
    </rPh>
    <rPh sb="11" eb="15">
      <t>イッパンカイケイ</t>
    </rPh>
    <phoneticPr fontId="11"/>
  </si>
  <si>
    <t>福岡県豊前市</t>
    <phoneticPr fontId="25"/>
  </si>
  <si>
    <t>目的別歳出の状況（単位 千円・％）</t>
    <phoneticPr fontId="5"/>
  </si>
  <si>
    <t>-</t>
    <phoneticPr fontId="5"/>
  </si>
  <si>
    <t>　　市町村民税</t>
    <phoneticPr fontId="5"/>
  </si>
  <si>
    <t>　　　個人均等割</t>
    <phoneticPr fontId="5"/>
  </si>
  <si>
    <t>分離課税所得割交付金</t>
    <phoneticPr fontId="25"/>
  </si>
  <si>
    <t>-</t>
    <phoneticPr fontId="5"/>
  </si>
  <si>
    <t>　　　法人均等割</t>
    <phoneticPr fontId="5"/>
  </si>
  <si>
    <t>　　　法人税割</t>
    <phoneticPr fontId="5"/>
  </si>
  <si>
    <t>-</t>
    <phoneticPr fontId="5"/>
  </si>
  <si>
    <t>　　固定資産税</t>
    <phoneticPr fontId="5"/>
  </si>
  <si>
    <t>-</t>
    <phoneticPr fontId="5"/>
  </si>
  <si>
    <t>　　軽自動車税</t>
    <phoneticPr fontId="5"/>
  </si>
  <si>
    <t>自動車税環境性能割交付金</t>
    <phoneticPr fontId="5"/>
  </si>
  <si>
    <t>　　鉱産税</t>
    <phoneticPr fontId="5"/>
  </si>
  <si>
    <t>　法定外普通税</t>
    <phoneticPr fontId="5"/>
  </si>
  <si>
    <t>　個人住民税減収補塡特例交付金</t>
    <phoneticPr fontId="5"/>
  </si>
  <si>
    <t>前年度繰上充用金</t>
    <phoneticPr fontId="5"/>
  </si>
  <si>
    <t>　法定目的税</t>
    <phoneticPr fontId="5"/>
  </si>
  <si>
    <t>　　入湯税</t>
    <phoneticPr fontId="5"/>
  </si>
  <si>
    <t>　　事業所税</t>
    <phoneticPr fontId="5"/>
  </si>
  <si>
    <t>　　都市計画税</t>
    <phoneticPr fontId="5"/>
  </si>
  <si>
    <t>充当一般財源等</t>
    <phoneticPr fontId="5"/>
  </si>
  <si>
    <t>　普通交付税</t>
    <phoneticPr fontId="5"/>
  </si>
  <si>
    <t>　人件費</t>
    <phoneticPr fontId="5"/>
  </si>
  <si>
    <t>　扶助費</t>
    <phoneticPr fontId="5"/>
  </si>
  <si>
    <t>交通安全対策特別交付金</t>
    <phoneticPr fontId="5"/>
  </si>
  <si>
    <t>　うち利子</t>
    <phoneticPr fontId="25"/>
  </si>
  <si>
    <t>・計</t>
    <phoneticPr fontId="5"/>
  </si>
  <si>
    <t>合計</t>
    <phoneticPr fontId="5"/>
  </si>
  <si>
    <t>下水道</t>
    <phoneticPr fontId="5"/>
  </si>
  <si>
    <t>　　うち一部事務組合負担金</t>
    <phoneticPr fontId="5"/>
  </si>
  <si>
    <t>　繰出金</t>
    <phoneticPr fontId="5"/>
  </si>
  <si>
    <t>　積立金</t>
    <phoneticPr fontId="5"/>
  </si>
  <si>
    <t>交通</t>
    <phoneticPr fontId="5"/>
  </si>
  <si>
    <t>　投資・出資金・貸付金</t>
    <phoneticPr fontId="5"/>
  </si>
  <si>
    <t>国民健康保険</t>
    <phoneticPr fontId="5"/>
  </si>
  <si>
    <t>　うち猶予特例債</t>
    <phoneticPr fontId="16"/>
  </si>
  <si>
    <t>　うち臨時財政対策債</t>
    <phoneticPr fontId="5"/>
  </si>
  <si>
    <t>歳入合計</t>
    <phoneticPr fontId="5"/>
  </si>
  <si>
    <t>　うち補助</t>
    <phoneticPr fontId="5"/>
  </si>
  <si>
    <t>災害復旧事業費</t>
    <phoneticPr fontId="5"/>
  </si>
  <si>
    <t>失業対策事業費</t>
    <phoneticPr fontId="5"/>
  </si>
  <si>
    <t>※8：職員の状況については、令和3年地方公務員給与実態調査に基づいている。</t>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</si>
  <si>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</si>
  <si>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</si>
  <si>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地方債の新規発行を抑制してきた結果、将来負担比率が低下している。有形固定資産減価償却率も類似団体より低くなっている。
老朽化した小中学校を再編し更新する事業が控えており、公共施設等総合管理計画に基づき、今後、老朽化対策に積極的に取り組んでいく。</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</si>
  <si>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</si>
  <si>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</si>
  <si>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</si>
  <si>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</si>
  <si>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</si>
  <si>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</si>
  <si>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は類似団体と比較して高いものの、将来負担比率は低くなっている。これは、起債額が償還元金を超えないよう継続して地方債現在高を減少させてきたためである。将来負担比率が低下傾向にあるため、実質公債費比率についても、今後は低下してくるものと想定される。</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</si>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</sst>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9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12" xfId="11" applyFont="1" applyBorder="1">
      <alignment vertical="center"/>
    </xf>
    <xf numFmtId="0" fontId="20" fillId="0" borderId="0" xfId="11" applyFont="1" applyBorder="1">
      <alignment vertical="center"/>
    </xf>
    <xf numFmtId="0" fontId="20" fillId="0" borderId="54" xfId="11" applyFont="1" applyBorder="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4" fillId="0" borderId="0" xfId="11" applyFont="1" applyAlignment="1">
      <alignment vertical="center"/>
    </xf>
    <xf numFmtId="0" fontId="24" fillId="0" borderId="0" xfId="11" applyFont="1" applyBorder="1" applyAlignment="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2911641F-3120-4ED8-A06F-E8D64F1261A2}"/>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68468</c:v>
                </c:pt>
                <c:pt idx="1">
                  <c:v>69729</c:v>
                </c:pt>
                <c:pt idx="2">
                  <c:v>74581</c:v>
                </c:pt>
                <c:pt idx="3">
                  <c:v>76347</c:v>
                </c:pt>
                <c:pt idx="4">
                  <c:v>69604</c:v>
                </c:pt>
              </c:numCache>
            </c:numRef>
          </c:val>
          <c:smooth val="0"/>
          <c:extLst>
            <c:ext xmlns:c16="http://schemas.microsoft.com/office/drawing/2014/chart" uri="{C3380CC4-5D6E-409C-BE32-E72D297353CC}">
              <c16:uniqueId val="{00000000-71C6-4801-8150-9C590B214A3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28916</c:v>
                </c:pt>
                <c:pt idx="1">
                  <c:v>32890</c:v>
                </c:pt>
                <c:pt idx="2">
                  <c:v>60284</c:v>
                </c:pt>
                <c:pt idx="3">
                  <c:v>43160</c:v>
                </c:pt>
                <c:pt idx="4">
                  <c:v>49967</c:v>
                </c:pt>
              </c:numCache>
            </c:numRef>
          </c:val>
          <c:smooth val="0"/>
          <c:extLst>
            <c:ext xmlns:c16="http://schemas.microsoft.com/office/drawing/2014/chart" uri="{C3380CC4-5D6E-409C-BE32-E72D297353CC}">
              <c16:uniqueId val="{00000001-71C6-4801-8150-9C590B214A33}"/>
            </c:ext>
          </c:extLst>
        </c:ser>
        <c:dLbls>
          <c:showLegendKey val="0"/>
          <c:showVal val="0"/>
          <c:showCatName val="0"/>
          <c:showSerName val="0"/>
          <c:showPercent val="0"/>
          <c:showBubbleSize val="0"/>
        </c:dLbls>
        <c:marker val="1"/>
        <c:smooth val="0"/>
        <c:axId val="497669720"/>
        <c:axId val="495407056"/>
      </c:lineChart>
      <c:catAx>
        <c:axId val="49766972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95407056"/>
        <c:crosses val="autoZero"/>
        <c:auto val="1"/>
        <c:lblAlgn val="ctr"/>
        <c:lblOffset val="100"/>
        <c:tickLblSkip val="1"/>
        <c:tickMarkSkip val="1"/>
        <c:noMultiLvlLbl val="0"/>
      </c:catAx>
      <c:valAx>
        <c:axId val="495407056"/>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9766972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0.68</c:v>
                </c:pt>
                <c:pt idx="1">
                  <c:v>2.2000000000000002</c:v>
                </c:pt>
                <c:pt idx="2">
                  <c:v>1.78</c:v>
                </c:pt>
                <c:pt idx="3">
                  <c:v>2.2599999999999998</c:v>
                </c:pt>
                <c:pt idx="4">
                  <c:v>5.98</c:v>
                </c:pt>
              </c:numCache>
            </c:numRef>
          </c:val>
          <c:extLst>
            <c:ext xmlns:c16="http://schemas.microsoft.com/office/drawing/2014/chart" uri="{C3380CC4-5D6E-409C-BE32-E72D297353CC}">
              <c16:uniqueId val="{00000000-E2A0-406A-9702-BB9407DD344A}"/>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21.17</c:v>
                </c:pt>
                <c:pt idx="1">
                  <c:v>22</c:v>
                </c:pt>
                <c:pt idx="2">
                  <c:v>22.06</c:v>
                </c:pt>
                <c:pt idx="3">
                  <c:v>21.22</c:v>
                </c:pt>
                <c:pt idx="4">
                  <c:v>21.12</c:v>
                </c:pt>
              </c:numCache>
            </c:numRef>
          </c:val>
          <c:extLst>
            <c:ext xmlns:c16="http://schemas.microsoft.com/office/drawing/2014/chart" uri="{C3380CC4-5D6E-409C-BE32-E72D297353CC}">
              <c16:uniqueId val="{00000001-E2A0-406A-9702-BB9407DD344A}"/>
            </c:ext>
          </c:extLst>
        </c:ser>
        <c:dLbls>
          <c:showLegendKey val="0"/>
          <c:showVal val="0"/>
          <c:showCatName val="0"/>
          <c:showSerName val="0"/>
          <c:showPercent val="0"/>
          <c:showBubbleSize val="0"/>
        </c:dLbls>
        <c:gapWidth val="250"/>
        <c:overlap val="100"/>
        <c:axId val="167825504"/>
        <c:axId val="50232838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0.05</c:v>
                </c:pt>
                <c:pt idx="1">
                  <c:v>1.54</c:v>
                </c:pt>
                <c:pt idx="2">
                  <c:v>-1.79</c:v>
                </c:pt>
                <c:pt idx="3">
                  <c:v>0.83</c:v>
                </c:pt>
                <c:pt idx="4">
                  <c:v>3.29</c:v>
                </c:pt>
              </c:numCache>
            </c:numRef>
          </c:val>
          <c:smooth val="0"/>
          <c:extLst>
            <c:ext xmlns:c16="http://schemas.microsoft.com/office/drawing/2014/chart" uri="{C3380CC4-5D6E-409C-BE32-E72D297353CC}">
              <c16:uniqueId val="{00000002-E2A0-406A-9702-BB9407DD344A}"/>
            </c:ext>
          </c:extLst>
        </c:ser>
        <c:dLbls>
          <c:showLegendKey val="0"/>
          <c:showVal val="0"/>
          <c:showCatName val="0"/>
          <c:showSerName val="0"/>
          <c:showPercent val="0"/>
          <c:showBubbleSize val="0"/>
        </c:dLbls>
        <c:marker val="1"/>
        <c:smooth val="0"/>
        <c:axId val="167825504"/>
        <c:axId val="502328384"/>
      </c:lineChart>
      <c:catAx>
        <c:axId val="1678255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502328384"/>
        <c:crosses val="autoZero"/>
        <c:auto val="1"/>
        <c:lblAlgn val="ctr"/>
        <c:lblOffset val="100"/>
        <c:tickLblSkip val="1"/>
        <c:tickMarkSkip val="1"/>
        <c:noMultiLvlLbl val="0"/>
      </c:catAx>
      <c:valAx>
        <c:axId val="50232838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78255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AA07-4AAB-8F51-5405589B2E5A}"/>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AA07-4AAB-8F51-5405589B2E5A}"/>
            </c:ext>
          </c:extLst>
        </c:ser>
        <c:ser>
          <c:idx val="2"/>
          <c:order val="2"/>
          <c:tx>
            <c:strRef>
              <c:f>データシート!$A$29</c:f>
              <c:strCache>
                <c:ptCount val="1"/>
                <c:pt idx="0">
                  <c:v>市営駐車場事業特別会計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0.03</c:v>
                </c:pt>
                <c:pt idx="2">
                  <c:v>#N/A</c:v>
                </c:pt>
                <c:pt idx="3">
                  <c:v>7.0000000000000007E-2</c:v>
                </c:pt>
                <c:pt idx="4">
                  <c:v>#N/A</c:v>
                </c:pt>
                <c:pt idx="5">
                  <c:v>0</c:v>
                </c:pt>
                <c:pt idx="6">
                  <c:v>#N/A</c:v>
                </c:pt>
                <c:pt idx="7">
                  <c:v>0</c:v>
                </c:pt>
                <c:pt idx="8">
                  <c:v>#N/A</c:v>
                </c:pt>
                <c:pt idx="9">
                  <c:v>0</c:v>
                </c:pt>
              </c:numCache>
            </c:numRef>
          </c:val>
          <c:extLst>
            <c:ext xmlns:c16="http://schemas.microsoft.com/office/drawing/2014/chart" uri="{C3380CC4-5D6E-409C-BE32-E72D297353CC}">
              <c16:uniqueId val="{00000002-AA07-4AAB-8F51-5405589B2E5A}"/>
            </c:ext>
          </c:extLst>
        </c:ser>
        <c:ser>
          <c:idx val="3"/>
          <c:order val="3"/>
          <c:tx>
            <c:strRef>
              <c:f>データシート!$A$30</c:f>
              <c:strCache>
                <c:ptCount val="1"/>
                <c:pt idx="0">
                  <c:v>後期高齢者医療事業特別会計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0.23</c:v>
                </c:pt>
                <c:pt idx="2">
                  <c:v>#N/A</c:v>
                </c:pt>
                <c:pt idx="3">
                  <c:v>0.23</c:v>
                </c:pt>
                <c:pt idx="4">
                  <c:v>#N/A</c:v>
                </c:pt>
                <c:pt idx="5">
                  <c:v>0.25</c:v>
                </c:pt>
                <c:pt idx="6">
                  <c:v>#N/A</c:v>
                </c:pt>
                <c:pt idx="7">
                  <c:v>0.22</c:v>
                </c:pt>
                <c:pt idx="8">
                  <c:v>#N/A</c:v>
                </c:pt>
                <c:pt idx="9">
                  <c:v>0.22</c:v>
                </c:pt>
              </c:numCache>
            </c:numRef>
          </c:val>
          <c:extLst>
            <c:ext xmlns:c16="http://schemas.microsoft.com/office/drawing/2014/chart" uri="{C3380CC4-5D6E-409C-BE32-E72D297353CC}">
              <c16:uniqueId val="{00000003-AA07-4AAB-8F51-5405589B2E5A}"/>
            </c:ext>
          </c:extLst>
        </c:ser>
        <c:ser>
          <c:idx val="4"/>
          <c:order val="4"/>
          <c:tx>
            <c:strRef>
              <c:f>データシート!$A$31</c:f>
              <c:strCache>
                <c:ptCount val="1"/>
                <c:pt idx="0">
                  <c:v>東部地区工業用水道事業会計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1.02</c:v>
                </c:pt>
                <c:pt idx="2">
                  <c:v>#N/A</c:v>
                </c:pt>
                <c:pt idx="3">
                  <c:v>1.25</c:v>
                </c:pt>
                <c:pt idx="4">
                  <c:v>#N/A</c:v>
                </c:pt>
                <c:pt idx="5">
                  <c:v>1.3</c:v>
                </c:pt>
                <c:pt idx="6">
                  <c:v>#N/A</c:v>
                </c:pt>
                <c:pt idx="7">
                  <c:v>1.32</c:v>
                </c:pt>
                <c:pt idx="8">
                  <c:v>#N/A</c:v>
                </c:pt>
                <c:pt idx="9">
                  <c:v>1.33</c:v>
                </c:pt>
              </c:numCache>
            </c:numRef>
          </c:val>
          <c:extLst>
            <c:ext xmlns:c16="http://schemas.microsoft.com/office/drawing/2014/chart" uri="{C3380CC4-5D6E-409C-BE32-E72D297353CC}">
              <c16:uniqueId val="{00000004-AA07-4AAB-8F51-5405589B2E5A}"/>
            </c:ext>
          </c:extLst>
        </c:ser>
        <c:ser>
          <c:idx val="5"/>
          <c:order val="5"/>
          <c:tx>
            <c:strRef>
              <c:f>データシート!$A$32</c:f>
              <c:strCache>
                <c:ptCount val="1"/>
                <c:pt idx="0">
                  <c:v>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1.97</c:v>
                </c:pt>
                <c:pt idx="2">
                  <c:v>#N/A</c:v>
                </c:pt>
                <c:pt idx="3">
                  <c:v>1.64</c:v>
                </c:pt>
                <c:pt idx="4">
                  <c:v>#N/A</c:v>
                </c:pt>
                <c:pt idx="5">
                  <c:v>3.12</c:v>
                </c:pt>
                <c:pt idx="6">
                  <c:v>#N/A</c:v>
                </c:pt>
                <c:pt idx="7">
                  <c:v>2.7</c:v>
                </c:pt>
                <c:pt idx="8">
                  <c:v>#N/A</c:v>
                </c:pt>
                <c:pt idx="9">
                  <c:v>2.42</c:v>
                </c:pt>
              </c:numCache>
            </c:numRef>
          </c:val>
          <c:extLst>
            <c:ext xmlns:c16="http://schemas.microsoft.com/office/drawing/2014/chart" uri="{C3380CC4-5D6E-409C-BE32-E72D297353CC}">
              <c16:uniqueId val="{00000005-AA07-4AAB-8F51-5405589B2E5A}"/>
            </c:ext>
          </c:extLst>
        </c:ser>
        <c:ser>
          <c:idx val="6"/>
          <c:order val="6"/>
          <c:tx>
            <c:strRef>
              <c:f>データシート!$A$33</c:f>
              <c:strCache>
                <c:ptCount val="1"/>
                <c:pt idx="0">
                  <c:v>公共下水道事業会計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5.62</c:v>
                </c:pt>
                <c:pt idx="2">
                  <c:v>#N/A</c:v>
                </c:pt>
                <c:pt idx="3">
                  <c:v>5.82</c:v>
                </c:pt>
                <c:pt idx="4">
                  <c:v>#N/A</c:v>
                </c:pt>
                <c:pt idx="5">
                  <c:v>6.3</c:v>
                </c:pt>
                <c:pt idx="6">
                  <c:v>#N/A</c:v>
                </c:pt>
                <c:pt idx="7">
                  <c:v>5.79</c:v>
                </c:pt>
                <c:pt idx="8">
                  <c:v>#N/A</c:v>
                </c:pt>
                <c:pt idx="9">
                  <c:v>5.38</c:v>
                </c:pt>
              </c:numCache>
            </c:numRef>
          </c:val>
          <c:extLst>
            <c:ext xmlns:c16="http://schemas.microsoft.com/office/drawing/2014/chart" uri="{C3380CC4-5D6E-409C-BE32-E72D297353CC}">
              <c16:uniqueId val="{00000006-AA07-4AAB-8F51-5405589B2E5A}"/>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0.88</c:v>
                </c:pt>
                <c:pt idx="2">
                  <c:v>#N/A</c:v>
                </c:pt>
                <c:pt idx="3">
                  <c:v>2.34</c:v>
                </c:pt>
                <c:pt idx="4">
                  <c:v>#N/A</c:v>
                </c:pt>
                <c:pt idx="5">
                  <c:v>1.83</c:v>
                </c:pt>
                <c:pt idx="6">
                  <c:v>#N/A</c:v>
                </c:pt>
                <c:pt idx="7">
                  <c:v>2.2799999999999998</c:v>
                </c:pt>
                <c:pt idx="8">
                  <c:v>#N/A</c:v>
                </c:pt>
                <c:pt idx="9">
                  <c:v>5.98</c:v>
                </c:pt>
              </c:numCache>
            </c:numRef>
          </c:val>
          <c:extLst>
            <c:ext xmlns:c16="http://schemas.microsoft.com/office/drawing/2014/chart" uri="{C3380CC4-5D6E-409C-BE32-E72D297353CC}">
              <c16:uniqueId val="{00000007-AA07-4AAB-8F51-5405589B2E5A}"/>
            </c:ext>
          </c:extLst>
        </c:ser>
        <c:ser>
          <c:idx val="8"/>
          <c:order val="8"/>
          <c:tx>
            <c:strRef>
              <c:f>データシート!$A$35</c:f>
              <c:strCache>
                <c:ptCount val="1"/>
                <c:pt idx="0">
                  <c:v>住宅新築資金等貸付事業特別会計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0.24</c:v>
                </c:pt>
                <c:pt idx="1">
                  <c:v>#N/A</c:v>
                </c:pt>
                <c:pt idx="2">
                  <c:v>0.2</c:v>
                </c:pt>
                <c:pt idx="3">
                  <c:v>#N/A</c:v>
                </c:pt>
                <c:pt idx="4">
                  <c:v>0.05</c:v>
                </c:pt>
                <c:pt idx="5">
                  <c:v>#N/A</c:v>
                </c:pt>
                <c:pt idx="6">
                  <c:v>0.02</c:v>
                </c:pt>
                <c:pt idx="7">
                  <c:v>#N/A</c:v>
                </c:pt>
                <c:pt idx="8">
                  <c:v>#N/A</c:v>
                </c:pt>
                <c:pt idx="9">
                  <c:v>0</c:v>
                </c:pt>
              </c:numCache>
            </c:numRef>
          </c:val>
          <c:extLst>
            <c:ext xmlns:c16="http://schemas.microsoft.com/office/drawing/2014/chart" uri="{C3380CC4-5D6E-409C-BE32-E72D297353CC}">
              <c16:uniqueId val="{00000008-AA07-4AAB-8F51-5405589B2E5A}"/>
            </c:ext>
          </c:extLst>
        </c:ser>
        <c:ser>
          <c:idx val="9"/>
          <c:order val="9"/>
          <c:tx>
            <c:strRef>
              <c:f>データシート!$A$36</c:f>
              <c:strCache>
                <c:ptCount val="1"/>
                <c:pt idx="0">
                  <c:v>国民健康保険事業特別会計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0.45</c:v>
                </c:pt>
                <c:pt idx="2">
                  <c:v>0.71</c:v>
                </c:pt>
                <c:pt idx="3">
                  <c:v>#N/A</c:v>
                </c:pt>
                <c:pt idx="4">
                  <c:v>#N/A</c:v>
                </c:pt>
                <c:pt idx="5">
                  <c:v>0.52</c:v>
                </c:pt>
                <c:pt idx="6">
                  <c:v>0.36</c:v>
                </c:pt>
                <c:pt idx="7">
                  <c:v>#N/A</c:v>
                </c:pt>
                <c:pt idx="8">
                  <c:v>0.45</c:v>
                </c:pt>
                <c:pt idx="9">
                  <c:v>#N/A</c:v>
                </c:pt>
              </c:numCache>
            </c:numRef>
          </c:val>
          <c:extLst>
            <c:ext xmlns:c16="http://schemas.microsoft.com/office/drawing/2014/chart" uri="{C3380CC4-5D6E-409C-BE32-E72D297353CC}">
              <c16:uniqueId val="{00000009-AA07-4AAB-8F51-5405589B2E5A}"/>
            </c:ext>
          </c:extLst>
        </c:ser>
        <c:dLbls>
          <c:showLegendKey val="0"/>
          <c:showVal val="0"/>
          <c:showCatName val="0"/>
          <c:showSerName val="0"/>
          <c:showPercent val="0"/>
          <c:showBubbleSize val="0"/>
        </c:dLbls>
        <c:gapWidth val="150"/>
        <c:overlap val="100"/>
        <c:axId val="506945560"/>
        <c:axId val="506945944"/>
      </c:barChart>
      <c:catAx>
        <c:axId val="5069455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506945944"/>
        <c:crosses val="autoZero"/>
        <c:auto val="1"/>
        <c:lblAlgn val="ctr"/>
        <c:lblOffset val="100"/>
        <c:tickLblSkip val="1"/>
        <c:tickMarkSkip val="1"/>
        <c:noMultiLvlLbl val="0"/>
      </c:catAx>
      <c:valAx>
        <c:axId val="5069459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0694556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976</c:v>
                </c:pt>
                <c:pt idx="5">
                  <c:v>976</c:v>
                </c:pt>
                <c:pt idx="8">
                  <c:v>975</c:v>
                </c:pt>
                <c:pt idx="11">
                  <c:v>948</c:v>
                </c:pt>
                <c:pt idx="14">
                  <c:v>927</c:v>
                </c:pt>
              </c:numCache>
            </c:numRef>
          </c:val>
          <c:extLst>
            <c:ext xmlns:c16="http://schemas.microsoft.com/office/drawing/2014/chart" uri="{C3380CC4-5D6E-409C-BE32-E72D297353CC}">
              <c16:uniqueId val="{00000000-83B5-413B-AD82-AC7A983CED9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83B5-413B-AD82-AC7A983CED9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114</c:v>
                </c:pt>
                <c:pt idx="3">
                  <c:v>88</c:v>
                </c:pt>
                <c:pt idx="6">
                  <c:v>90</c:v>
                </c:pt>
                <c:pt idx="9">
                  <c:v>84</c:v>
                </c:pt>
                <c:pt idx="12">
                  <c:v>72</c:v>
                </c:pt>
              </c:numCache>
            </c:numRef>
          </c:val>
          <c:extLst>
            <c:ext xmlns:c16="http://schemas.microsoft.com/office/drawing/2014/chart" uri="{C3380CC4-5D6E-409C-BE32-E72D297353CC}">
              <c16:uniqueId val="{00000002-83B5-413B-AD82-AC7A983CED9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3B5-413B-AD82-AC7A983CED9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403</c:v>
                </c:pt>
                <c:pt idx="3">
                  <c:v>286</c:v>
                </c:pt>
                <c:pt idx="6">
                  <c:v>261</c:v>
                </c:pt>
                <c:pt idx="9">
                  <c:v>261</c:v>
                </c:pt>
                <c:pt idx="12">
                  <c:v>257</c:v>
                </c:pt>
              </c:numCache>
            </c:numRef>
          </c:val>
          <c:extLst>
            <c:ext xmlns:c16="http://schemas.microsoft.com/office/drawing/2014/chart" uri="{C3380CC4-5D6E-409C-BE32-E72D297353CC}">
              <c16:uniqueId val="{00000004-83B5-413B-AD82-AC7A983CED9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3B5-413B-AD82-AC7A983CED9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83B5-413B-AD82-AC7A983CED9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1165</c:v>
                </c:pt>
                <c:pt idx="3">
                  <c:v>1178</c:v>
                </c:pt>
                <c:pt idx="6">
                  <c:v>1176</c:v>
                </c:pt>
                <c:pt idx="9">
                  <c:v>1193</c:v>
                </c:pt>
                <c:pt idx="12">
                  <c:v>1173</c:v>
                </c:pt>
              </c:numCache>
            </c:numRef>
          </c:val>
          <c:extLst>
            <c:ext xmlns:c16="http://schemas.microsoft.com/office/drawing/2014/chart" uri="{C3380CC4-5D6E-409C-BE32-E72D297353CC}">
              <c16:uniqueId val="{00000007-83B5-413B-AD82-AC7A983CED92}"/>
            </c:ext>
          </c:extLst>
        </c:ser>
        <c:dLbls>
          <c:showLegendKey val="0"/>
          <c:showVal val="0"/>
          <c:showCatName val="0"/>
          <c:showSerName val="0"/>
          <c:showPercent val="0"/>
          <c:showBubbleSize val="0"/>
        </c:dLbls>
        <c:gapWidth val="100"/>
        <c:overlap val="100"/>
        <c:axId val="505521824"/>
        <c:axId val="50872917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706</c:v>
                </c:pt>
                <c:pt idx="2">
                  <c:v>#N/A</c:v>
                </c:pt>
                <c:pt idx="3">
                  <c:v>#N/A</c:v>
                </c:pt>
                <c:pt idx="4">
                  <c:v>576</c:v>
                </c:pt>
                <c:pt idx="5">
                  <c:v>#N/A</c:v>
                </c:pt>
                <c:pt idx="6">
                  <c:v>#N/A</c:v>
                </c:pt>
                <c:pt idx="7">
                  <c:v>552</c:v>
                </c:pt>
                <c:pt idx="8">
                  <c:v>#N/A</c:v>
                </c:pt>
                <c:pt idx="9">
                  <c:v>#N/A</c:v>
                </c:pt>
                <c:pt idx="10">
                  <c:v>590</c:v>
                </c:pt>
                <c:pt idx="11">
                  <c:v>#N/A</c:v>
                </c:pt>
                <c:pt idx="12">
                  <c:v>#N/A</c:v>
                </c:pt>
                <c:pt idx="13">
                  <c:v>575</c:v>
                </c:pt>
                <c:pt idx="14">
                  <c:v>#N/A</c:v>
                </c:pt>
              </c:numCache>
            </c:numRef>
          </c:val>
          <c:smooth val="0"/>
          <c:extLst>
            <c:ext xmlns:c16="http://schemas.microsoft.com/office/drawing/2014/chart" uri="{C3380CC4-5D6E-409C-BE32-E72D297353CC}">
              <c16:uniqueId val="{00000008-83B5-413B-AD82-AC7A983CED92}"/>
            </c:ext>
          </c:extLst>
        </c:ser>
        <c:dLbls>
          <c:showLegendKey val="0"/>
          <c:showVal val="0"/>
          <c:showCatName val="0"/>
          <c:showSerName val="0"/>
          <c:showPercent val="0"/>
          <c:showBubbleSize val="0"/>
        </c:dLbls>
        <c:marker val="1"/>
        <c:smooth val="0"/>
        <c:axId val="505521824"/>
        <c:axId val="508729176"/>
      </c:lineChart>
      <c:catAx>
        <c:axId val="5055218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508729176"/>
        <c:crosses val="autoZero"/>
        <c:auto val="1"/>
        <c:lblAlgn val="ctr"/>
        <c:lblOffset val="100"/>
        <c:tickLblSkip val="1"/>
        <c:tickMarkSkip val="1"/>
        <c:noMultiLvlLbl val="0"/>
      </c:catAx>
      <c:valAx>
        <c:axId val="50872917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055218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9321</c:v>
                </c:pt>
                <c:pt idx="5">
                  <c:v>9061</c:v>
                </c:pt>
                <c:pt idx="8">
                  <c:v>9091</c:v>
                </c:pt>
                <c:pt idx="11">
                  <c:v>9144</c:v>
                </c:pt>
                <c:pt idx="14">
                  <c:v>8714</c:v>
                </c:pt>
              </c:numCache>
            </c:numRef>
          </c:val>
          <c:extLst>
            <c:ext xmlns:c16="http://schemas.microsoft.com/office/drawing/2014/chart" uri="{C3380CC4-5D6E-409C-BE32-E72D297353CC}">
              <c16:uniqueId val="{00000000-DE44-473E-A5CA-47B45900492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642</c:v>
                </c:pt>
                <c:pt idx="5">
                  <c:v>560</c:v>
                </c:pt>
                <c:pt idx="8">
                  <c:v>513</c:v>
                </c:pt>
                <c:pt idx="11">
                  <c:v>470</c:v>
                </c:pt>
                <c:pt idx="14">
                  <c:v>425</c:v>
                </c:pt>
              </c:numCache>
            </c:numRef>
          </c:val>
          <c:extLst>
            <c:ext xmlns:c16="http://schemas.microsoft.com/office/drawing/2014/chart" uri="{C3380CC4-5D6E-409C-BE32-E72D297353CC}">
              <c16:uniqueId val="{00000001-DE44-473E-A5CA-47B45900492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2696</c:v>
                </c:pt>
                <c:pt idx="5">
                  <c:v>2747</c:v>
                </c:pt>
                <c:pt idx="8">
                  <c:v>2704</c:v>
                </c:pt>
                <c:pt idx="11">
                  <c:v>2732</c:v>
                </c:pt>
                <c:pt idx="14">
                  <c:v>3419</c:v>
                </c:pt>
              </c:numCache>
            </c:numRef>
          </c:val>
          <c:extLst>
            <c:ext xmlns:c16="http://schemas.microsoft.com/office/drawing/2014/chart" uri="{C3380CC4-5D6E-409C-BE32-E72D297353CC}">
              <c16:uniqueId val="{00000002-DE44-473E-A5CA-47B45900492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DE44-473E-A5CA-47B45900492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DE44-473E-A5CA-47B45900492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E44-473E-A5CA-47B45900492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1845</c:v>
                </c:pt>
                <c:pt idx="3">
                  <c:v>1853</c:v>
                </c:pt>
                <c:pt idx="6">
                  <c:v>1741</c:v>
                </c:pt>
                <c:pt idx="9">
                  <c:v>1833</c:v>
                </c:pt>
                <c:pt idx="12">
                  <c:v>1810</c:v>
                </c:pt>
              </c:numCache>
            </c:numRef>
          </c:val>
          <c:extLst>
            <c:ext xmlns:c16="http://schemas.microsoft.com/office/drawing/2014/chart" uri="{C3380CC4-5D6E-409C-BE32-E72D297353CC}">
              <c16:uniqueId val="{00000006-DE44-473E-A5CA-47B45900492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444</c:v>
                </c:pt>
                <c:pt idx="3">
                  <c:v>397</c:v>
                </c:pt>
                <c:pt idx="6">
                  <c:v>348</c:v>
                </c:pt>
                <c:pt idx="9">
                  <c:v>262</c:v>
                </c:pt>
                <c:pt idx="12">
                  <c:v>195</c:v>
                </c:pt>
              </c:numCache>
            </c:numRef>
          </c:val>
          <c:extLst>
            <c:ext xmlns:c16="http://schemas.microsoft.com/office/drawing/2014/chart" uri="{C3380CC4-5D6E-409C-BE32-E72D297353CC}">
              <c16:uniqueId val="{00000007-DE44-473E-A5CA-47B45900492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3229</c:v>
                </c:pt>
                <c:pt idx="3">
                  <c:v>3220</c:v>
                </c:pt>
                <c:pt idx="6">
                  <c:v>2940</c:v>
                </c:pt>
                <c:pt idx="9">
                  <c:v>2659</c:v>
                </c:pt>
                <c:pt idx="12">
                  <c:v>2338</c:v>
                </c:pt>
              </c:numCache>
            </c:numRef>
          </c:val>
          <c:extLst>
            <c:ext xmlns:c16="http://schemas.microsoft.com/office/drawing/2014/chart" uri="{C3380CC4-5D6E-409C-BE32-E72D297353CC}">
              <c16:uniqueId val="{00000008-DE44-473E-A5CA-47B45900492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177</c:v>
                </c:pt>
                <c:pt idx="3">
                  <c:v>145</c:v>
                </c:pt>
                <c:pt idx="6">
                  <c:v>145</c:v>
                </c:pt>
                <c:pt idx="9">
                  <c:v>145</c:v>
                </c:pt>
                <c:pt idx="12">
                  <c:v>145</c:v>
                </c:pt>
              </c:numCache>
            </c:numRef>
          </c:val>
          <c:extLst>
            <c:ext xmlns:c16="http://schemas.microsoft.com/office/drawing/2014/chart" uri="{C3380CC4-5D6E-409C-BE32-E72D297353CC}">
              <c16:uniqueId val="{00000009-DE44-473E-A5CA-47B45900492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10405</c:v>
                </c:pt>
                <c:pt idx="3">
                  <c:v>10162</c:v>
                </c:pt>
                <c:pt idx="6">
                  <c:v>10137</c:v>
                </c:pt>
                <c:pt idx="9">
                  <c:v>9705</c:v>
                </c:pt>
                <c:pt idx="12">
                  <c:v>9422</c:v>
                </c:pt>
              </c:numCache>
            </c:numRef>
          </c:val>
          <c:extLst>
            <c:ext xmlns:c16="http://schemas.microsoft.com/office/drawing/2014/chart" uri="{C3380CC4-5D6E-409C-BE32-E72D297353CC}">
              <c16:uniqueId val="{0000000A-DE44-473E-A5CA-47B45900492D}"/>
            </c:ext>
          </c:extLst>
        </c:ser>
        <c:dLbls>
          <c:showLegendKey val="0"/>
          <c:showVal val="0"/>
          <c:showCatName val="0"/>
          <c:showSerName val="0"/>
          <c:showPercent val="0"/>
          <c:showBubbleSize val="0"/>
        </c:dLbls>
        <c:gapWidth val="100"/>
        <c:overlap val="100"/>
        <c:axId val="509204768"/>
        <c:axId val="5095363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3442</c:v>
                </c:pt>
                <c:pt idx="2">
                  <c:v>#N/A</c:v>
                </c:pt>
                <c:pt idx="3">
                  <c:v>#N/A</c:v>
                </c:pt>
                <c:pt idx="4">
                  <c:v>3408</c:v>
                </c:pt>
                <c:pt idx="5">
                  <c:v>#N/A</c:v>
                </c:pt>
                <c:pt idx="6">
                  <c:v>#N/A</c:v>
                </c:pt>
                <c:pt idx="7">
                  <c:v>3001</c:v>
                </c:pt>
                <c:pt idx="8">
                  <c:v>#N/A</c:v>
                </c:pt>
                <c:pt idx="9">
                  <c:v>#N/A</c:v>
                </c:pt>
                <c:pt idx="10">
                  <c:v>2258</c:v>
                </c:pt>
                <c:pt idx="11">
                  <c:v>#N/A</c:v>
                </c:pt>
                <c:pt idx="12">
                  <c:v>#N/A</c:v>
                </c:pt>
                <c:pt idx="13">
                  <c:v>1351</c:v>
                </c:pt>
                <c:pt idx="14">
                  <c:v>#N/A</c:v>
                </c:pt>
              </c:numCache>
            </c:numRef>
          </c:val>
          <c:smooth val="0"/>
          <c:extLst>
            <c:ext xmlns:c16="http://schemas.microsoft.com/office/drawing/2014/chart" uri="{C3380CC4-5D6E-409C-BE32-E72D297353CC}">
              <c16:uniqueId val="{0000000B-DE44-473E-A5CA-47B45900492D}"/>
            </c:ext>
          </c:extLst>
        </c:ser>
        <c:dLbls>
          <c:showLegendKey val="0"/>
          <c:showVal val="0"/>
          <c:showCatName val="0"/>
          <c:showSerName val="0"/>
          <c:showPercent val="0"/>
          <c:showBubbleSize val="0"/>
        </c:dLbls>
        <c:marker val="1"/>
        <c:smooth val="0"/>
        <c:axId val="509204768"/>
        <c:axId val="509536328"/>
      </c:lineChart>
      <c:catAx>
        <c:axId val="5092047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509536328"/>
        <c:crosses val="autoZero"/>
        <c:auto val="1"/>
        <c:lblAlgn val="ctr"/>
        <c:lblOffset val="100"/>
        <c:tickLblSkip val="1"/>
        <c:tickMarkSkip val="1"/>
        <c:noMultiLvlLbl val="0"/>
      </c:catAx>
      <c:valAx>
        <c:axId val="5095363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092047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1511</c:v>
                </c:pt>
                <c:pt idx="1">
                  <c:v>1512</c:v>
                </c:pt>
                <c:pt idx="2">
                  <c:v>1563</c:v>
                </c:pt>
              </c:numCache>
            </c:numRef>
          </c:val>
          <c:extLst>
            <c:ext xmlns:c16="http://schemas.microsoft.com/office/drawing/2014/chart" uri="{C3380CC4-5D6E-409C-BE32-E72D297353CC}">
              <c16:uniqueId val="{00000000-728F-4CAC-892C-D1758C5033F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456</c:v>
                </c:pt>
                <c:pt idx="1">
                  <c:v>367</c:v>
                </c:pt>
                <c:pt idx="2">
                  <c:v>475</c:v>
                </c:pt>
              </c:numCache>
            </c:numRef>
          </c:val>
          <c:extLst>
            <c:ext xmlns:c16="http://schemas.microsoft.com/office/drawing/2014/chart" uri="{C3380CC4-5D6E-409C-BE32-E72D297353CC}">
              <c16:uniqueId val="{00000001-728F-4CAC-892C-D1758C5033F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805</c:v>
                </c:pt>
                <c:pt idx="1">
                  <c:v>991</c:v>
                </c:pt>
                <c:pt idx="2">
                  <c:v>1183</c:v>
                </c:pt>
              </c:numCache>
            </c:numRef>
          </c:val>
          <c:extLst>
            <c:ext xmlns:c16="http://schemas.microsoft.com/office/drawing/2014/chart" uri="{C3380CC4-5D6E-409C-BE32-E72D297353CC}">
              <c16:uniqueId val="{00000002-728F-4CAC-892C-D1758C5033FC}"/>
            </c:ext>
          </c:extLst>
        </c:ser>
        <c:dLbls>
          <c:showLegendKey val="0"/>
          <c:showVal val="0"/>
          <c:showCatName val="0"/>
          <c:showSerName val="0"/>
          <c:showPercent val="0"/>
          <c:showBubbleSize val="0"/>
        </c:dLbls>
        <c:gapWidth val="120"/>
        <c:overlap val="100"/>
        <c:axId val="508712200"/>
        <c:axId val="167844416"/>
      </c:barChart>
      <c:catAx>
        <c:axId val="5087122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67844416"/>
        <c:crosses val="autoZero"/>
        <c:auto val="1"/>
        <c:lblAlgn val="ctr"/>
        <c:lblOffset val="100"/>
        <c:tickLblSkip val="1"/>
        <c:tickMarkSkip val="1"/>
        <c:noMultiLvlLbl val="0"/>
      </c:catAx>
      <c:valAx>
        <c:axId val="167844416"/>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5087122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{6C69E0C4-3933-4693-91FF-7EFBA00D07A5}</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6CF8-4583-B390-18E982BF463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{7048B348-1C85-4394-98C8-A204EC290FBF}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6CF8-4583-B390-18E982BF463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{7822461D-A4BF-4DDD-AB0C-868E9166A105}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6CF8-4583-B390-18E982BF463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{CDE8A616-F6BC-4D03-8E3A-79647B2A390F}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6CF8-4583-B390-18E982BF463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{1F30790F-5F05-437E-A2AB-69118FBBDB2A}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6CF8-4583-B390-18E982BF463F}"/>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{EBDA6FED-2ECB-45BE-8F93-6F79DD1C59CD}</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6CF8-4583-B390-18E982BF463F}"/>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{9093FD09-6A39-4533-A407-7572D54497E6}</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6CF8-4583-B390-18E982BF463F}"/>
                </c:ext>
              </c:extLst>
            </c:dLbl>
            <c:dLbl>
              <c:idx val="24"/>
              <c:tx>
                <c:strRef>
                  <c:f>公会計指標分析・財政指標組合せ分析表!$CN$50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{5DF49EF2-499B-4333-A4E3-4CAB1813F1F1}</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6CF8-4583-B390-18E982BF463F}"/>
                </c:ext>
              </c:extLst>
            </c:dLbl>
            <c:dLbl>
              <c:idx val="32"/>
              <c:tx>
                <c:strRef>
                  <c:f>公会計指標分析・財政指標組合せ分析表!$CV$50</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{E880608F-D69A-4301-8CA9-DA8E45E18593}</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6CF8-4583-B390-18E982BF463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24">
                  <c:v>56.8</c:v>
                </c:pt>
                <c:pt idx="32">
                  <c:v>57.5</c:v>
                </c:pt>
              </c:numCache>
            </c:numRef>
          </c:xVal>
          <c:yVal>
            <c:numRef>
              <c:f>公会計指標分析・財政指標組合せ分析表!$BP$51:$DC$51</c:f>
              <c:numCache>
                <c:formatCode>#,##0.0;"▲ "#,##0.0</c:formatCode>
                <c:ptCount val="40"/>
                <c:pt idx="24">
                  <c:v>36.200000000000003</c:v>
                </c:pt>
                <c:pt idx="32">
                  <c:v>20.6</c:v>
                </c:pt>
              </c:numCache>
            </c:numRef>
          </c:yVal>
          <c:smooth val="0"/>
          <c:extLst>
            <c:ext xmlns:c16="http://schemas.microsoft.com/office/drawing/2014/chart" uri="{C3380CC4-5D6E-409C-BE32-E72D297353CC}">
              <c16:uniqueId val="{00000009-6CF8-4583-B390-18E982BF463F}"/>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{8738264A-0419-4BC2-8A03-368A7199DCDF}</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6CF8-4583-B390-18E982BF463F}"/>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{5C8F7F62-F430-4875-8F53-C77ADFF01E05}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6CF8-4583-B390-18E982BF463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{01C52A92-18DB-4CEE-BD6D-56D9E90184B3}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6CF8-4583-B390-18E982BF463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{AB70F65D-B58C-42F8-88BD-496E0E1D04E0}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6CF8-4583-B390-18E982BF463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{417DE824-A94A-4FE3-ADAA-40BB70CE4D80}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6CF8-4583-B390-18E982BF463F}"/>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{E0FA88AA-47F4-4A87-AE61-9823823D7B26}</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6CF8-4583-B390-18E982BF463F}"/>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{4141154C-8961-4E63-A710-8E88126AE9D0}</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6CF8-4583-B390-18E982BF463F}"/>
                </c:ext>
              </c:extLst>
            </c:dLbl>
            <c:dLbl>
              <c:idx val="24"/>
              <c:tx>
                <c:strRef>
                  <c:f>公会計指標分析・財政指標組合せ分析表!$CN$50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{17585B69-2D74-47DA-A9D1-11A549889CCA}</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6CF8-4583-B390-18E982BF463F}"/>
                </c:ext>
              </c:extLst>
            </c:dLbl>
            <c:dLbl>
              <c:idx val="32"/>
              <c:tx>
                <c:strRef>
                  <c:f>公会計指標分析・財政指標組合せ分析表!$CV$50</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{1B645C5F-8644-4C7A-BA73-C060BB0F440E}</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6CF8-4583-B390-18E982BF463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24">
                  <c:v>61.9</c:v>
                </c:pt>
                <c:pt idx="32">
                  <c:v>63.1</c:v>
                </c:pt>
              </c:numCache>
            </c:numRef>
          </c:xVal>
          <c:yVal>
            <c:numRef>
              <c:f>公会計指標分析・財政指標組合せ分析表!$BP$55:$DC$55</c:f>
              <c:numCache>
                <c:formatCode>#,##0.0;"▲ "#,##0.0</c:formatCode>
                <c:ptCount val="40"/>
                <c:pt idx="24">
                  <c:v>37.299999999999997</c:v>
                </c:pt>
                <c:pt idx="32">
                  <c:v>25.1</c:v>
                </c:pt>
              </c:numCache>
            </c:numRef>
          </c:yVal>
          <c:smooth val="0"/>
          <c:extLst>
            <c:ext xmlns:c16="http://schemas.microsoft.com/office/drawing/2014/chart" uri="{C3380CC4-5D6E-409C-BE32-E72D297353CC}">
              <c16:uniqueId val="{00000013-6CF8-4583-B390-18E982BF463F}"/>
            </c:ext>
          </c:extLst>
        </c:ser>
        <c:dLbls>
          <c:showLegendKey val="0"/>
          <c:showVal val="1"/>
          <c:showCatName val="0"/>
          <c:showSerName val="0"/>
          <c:showPercent val="0"/>
          <c:showBubbleSize val="0"/>
        </c:dLbls>
        <c:axId val="46179840"/>
        <c:axId val="46181760"/>
      </c:scatterChart>
      <c:valAx>
        <c:axId val="46179840"/>
        <c:scaling>
          <c:orientation val="maxMin"/>
          <c:max val="64"/>
          <c:min val="56"/>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4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{893DCFC5-D715-4E7B-AF2E-9E34172920C0}</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420F-4665-B7C3-1A7A9EAFB61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{284FE2C3-F9A4-4494-BFC8-1FA9E91FAD3A}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420F-4665-B7C3-1A7A9EAFB61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{83980E64-1DCA-4936-AEBA-E9942A48B6F2}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420F-4665-B7C3-1A7A9EAFB61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{EA0CCA45-5D42-4F63-BF24-D87D2CF2E351}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420F-4665-B7C3-1A7A9EAFB61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{3E732311-1429-4DFB-ADC3-6D6825C3F782}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420F-4665-B7C3-1A7A9EAFB618}"/>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{A58023A5-D5C3-4AE4-B7F6-DBA961E8B66E}</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420F-4665-B7C3-1A7A9EAFB618}"/>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{727639F9-1C9C-4D1E-AB47-60313E4A5092}</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420F-4665-B7C3-1A7A9EAFB618}"/>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{9E5D3AC7-383A-43B8-9B4D-9444C2A8174F}</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420F-4665-B7C3-1A7A9EAFB618}"/>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{3CFF19A4-CD54-4082-9DCA-3E6289255593}</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420F-4665-B7C3-1A7A9EAFB61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10.1</c:v>
                </c:pt>
                <c:pt idx="8">
                  <c:v>10.4</c:v>
                </c:pt>
                <c:pt idx="16">
                  <c:v>10.199999999999999</c:v>
                </c:pt>
                <c:pt idx="24">
                  <c:v>9.4</c:v>
                </c:pt>
                <c:pt idx="32">
                  <c:v>9.1</c:v>
                </c:pt>
              </c:numCache>
            </c:numRef>
          </c:xVal>
          <c:yVal>
            <c:numRef>
              <c:f>公会計指標分析・財政指標組合せ分析表!$BP$73:$DC$73</c:f>
              <c:numCache>
                <c:formatCode>#,##0.0;"▲ "#,##0.0</c:formatCode>
                <c:ptCount val="40"/>
                <c:pt idx="0">
                  <c:v>57</c:v>
                </c:pt>
                <c:pt idx="8">
                  <c:v>57.2</c:v>
                </c:pt>
                <c:pt idx="16">
                  <c:v>50.4</c:v>
                </c:pt>
                <c:pt idx="24">
                  <c:v>36.200000000000003</c:v>
                </c:pt>
                <c:pt idx="32">
                  <c:v>20.6</c:v>
                </c:pt>
              </c:numCache>
            </c:numRef>
          </c:yVal>
          <c:smooth val="0"/>
          <c:extLst>
            <c:ext xmlns:c16="http://schemas.microsoft.com/office/drawing/2014/chart" uri="{C3380CC4-5D6E-409C-BE32-E72D297353CC}">
              <c16:uniqueId val="{00000009-420F-4665-B7C3-1A7A9EAFB618}"/>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{A68136FF-B641-4923-B26F-5E5AF3BC41D9}</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420F-4665-B7C3-1A7A9EAFB618}"/>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{86FAE450-50D8-44AD-9B50-5D52BF4DAC23}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420F-4665-B7C3-1A7A9EAFB61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{FB808719-94BA-4674-B76E-BB0F1D7FC6D6}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420F-4665-B7C3-1A7A9EAFB61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{A2240C3D-662F-427F-AE62-B967B2BA4E75}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420F-4665-B7C3-1A7A9EAFB61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{6C9728E0-0FE1-465F-8755-8F811C9F6505}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420F-4665-B7C3-1A7A9EAFB618}"/>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{89DCD141-63EF-4FDD-871C-DC756A1C8739}</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420F-4665-B7C3-1A7A9EAFB618}"/>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{9F3990D1-F1E8-4119-A4F2-B28CC44F4D3A}</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420F-4665-B7C3-1A7A9EAFB618}"/>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{1D76FE1C-CC53-47BD-8DF4-4679669D9C07}</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420F-4665-B7C3-1A7A9EAFB618}"/>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{DBE40188-9342-4C0B-95F5-8C77DD18BFD5}</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420F-4665-B7C3-1A7A9EAFB61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9.6999999999999993</c:v>
                </c:pt>
                <c:pt idx="8">
                  <c:v>9.5</c:v>
                </c:pt>
                <c:pt idx="16">
                  <c:v>9.1999999999999993</c:v>
                </c:pt>
                <c:pt idx="24">
                  <c:v>8.6</c:v>
                </c:pt>
                <c:pt idx="32">
                  <c:v>8.3000000000000007</c:v>
                </c:pt>
              </c:numCache>
            </c:numRef>
          </c:xVal>
          <c:yVal>
            <c:numRef>
              <c:f>公会計指標分析・財政指標組合せ分析表!$BP$77:$DC$77</c:f>
              <c:numCache>
                <c:formatCode>#,##0.0;"▲ "#,##0.0</c:formatCode>
                <c:ptCount val="40"/>
                <c:pt idx="0">
                  <c:v>55.4</c:v>
                </c:pt>
                <c:pt idx="8">
                  <c:v>52.7</c:v>
                </c:pt>
                <c:pt idx="16">
                  <c:v>49.7</c:v>
                </c:pt>
                <c:pt idx="24">
                  <c:v>37.299999999999997</c:v>
                </c:pt>
                <c:pt idx="32">
                  <c:v>25.1</c:v>
                </c:pt>
              </c:numCache>
            </c:numRef>
          </c:yVal>
          <c:smooth val="0"/>
          <c:extLst>
            <c:ext xmlns:c16="http://schemas.microsoft.com/office/drawing/2014/chart" uri="{C3380CC4-5D6E-409C-BE32-E72D297353CC}">
              <c16:uniqueId val="{00000013-420F-4665-B7C3-1A7A9EAFB618}"/>
            </c:ext>
          </c:extLst>
        </c:ser>
        <c:dLbls>
          <c:showLegendKey val="0"/>
          <c:showVal val="1"/>
          <c:showCatName val="0"/>
          <c:showSerName val="0"/>
          <c:showPercent val="0"/>
          <c:showBubbleSize val="0"/>
        </c:dLbls>
        <c:axId val="84219776"/>
        <c:axId val="84234240"/>
      </c:scatterChart>
      <c:valAx>
        <c:axId val="84219776"/>
        <c:scaling>
          <c:orientation val="maxMin"/>
          <c:max val="11"/>
          <c:min val="8"/>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592470"/>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9167061" cy="59247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ここ数年、大きな増減はなく推移しており、類似団体平均と比較すると０．０３ポイント下回っている。</a:t>
          </a:r>
        </a:p>
        <a:p>
          <a:r>
            <a:rPr kumimoji="1" lang="ja-JP" altLang="en-US" sz="1300">
              <a:latin typeface="ＭＳ Ｐゴシック" panose="020B0600070205080204" pitchFamily="50" charset="-128"/>
              <a:ea typeface="ＭＳ Ｐゴシック" panose="020B0600070205080204" pitchFamily="50" charset="-128"/>
            </a:rPr>
            <a:t>企業誘致など地域産業の活性化を図ることで雇用機会を創出し、活力あるまちづくりを展開しながら税収の確保を図り、財政力の強化に努める。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139700</xdr:rowOff>
    </xdr:from>
    <xdr:to>
      <xdr:col>23</xdr:col>
      <xdr:colOff>133350</xdr:colOff>
      <xdr:row>44</xdr:row>
      <xdr:rowOff>84667</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140450"/>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54627</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139700</xdr:rowOff>
    </xdr:from>
    <xdr:to>
      <xdr:col>24</xdr:col>
      <xdr:colOff>12700</xdr:colOff>
      <xdr:row>35</xdr:row>
      <xdr:rowOff>139700</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14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76200</xdr:rowOff>
    </xdr:from>
    <xdr:to>
      <xdr:col>23</xdr:col>
      <xdr:colOff>133350</xdr:colOff>
      <xdr:row>41</xdr:row>
      <xdr:rowOff>96308</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105650"/>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1710</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68597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156633</xdr:rowOff>
    </xdr:from>
    <xdr:to>
      <xdr:col>23</xdr:col>
      <xdr:colOff>184150</xdr:colOff>
      <xdr:row>41</xdr:row>
      <xdr:rowOff>86783</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76200</xdr:rowOff>
    </xdr:from>
    <xdr:to>
      <xdr:col>19</xdr:col>
      <xdr:colOff>133350</xdr:colOff>
      <xdr:row>41</xdr:row>
      <xdr:rowOff>96308</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flipV="1">
          <a:off x="3225800" y="7105650"/>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136525</xdr:rowOff>
    </xdr:from>
    <xdr:to>
      <xdr:col>19</xdr:col>
      <xdr:colOff>184150</xdr:colOff>
      <xdr:row>41</xdr:row>
      <xdr:rowOff>66675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76852</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676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96308</xdr:rowOff>
    </xdr:from>
    <xdr:to>
      <xdr:col>15</xdr:col>
      <xdr:colOff>82550</xdr:colOff>
      <xdr:row>41</xdr:row>
      <xdr:rowOff>116417</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2336800" y="7125758"/>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136525</xdr:rowOff>
    </xdr:from>
    <xdr:to>
      <xdr:col>15</xdr:col>
      <xdr:colOff>133350</xdr:colOff>
      <xdr:row>41</xdr:row>
      <xdr:rowOff>66675</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76852</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116417</xdr:rowOff>
    </xdr:from>
    <xdr:to>
      <xdr:col>11</xdr:col>
      <xdr:colOff>31750</xdr:colOff>
      <xdr:row>41</xdr:row>
      <xdr:rowOff>136525</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flipV="1">
          <a:off x="1447800" y="714586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116417</xdr:rowOff>
    </xdr:from>
    <xdr:to>
      <xdr:col>11</xdr:col>
      <xdr:colOff>82550</xdr:colOff>
      <xdr:row>41</xdr:row>
      <xdr:rowOff>46567</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56744</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116417</xdr:rowOff>
    </xdr:from>
    <xdr:to>
      <xdr:col>7</xdr:col>
      <xdr:colOff>31750</xdr:colOff>
      <xdr:row>41</xdr:row>
      <xdr:rowOff>46567</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56744</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45508</xdr:rowOff>
    </xdr:from>
    <xdr:to>
      <xdr:col>23</xdr:col>
      <xdr:colOff>184150</xdr:colOff>
      <xdr:row>41</xdr:row>
      <xdr:rowOff>147108</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707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17585</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704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25400</xdr:rowOff>
    </xdr:from>
    <xdr:to>
      <xdr:col>19</xdr:col>
      <xdr:colOff>184150</xdr:colOff>
      <xdr:row>41</xdr:row>
      <xdr:rowOff>127000</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111777</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714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45508</xdr:rowOff>
    </xdr:from>
    <xdr:to>
      <xdr:col>15</xdr:col>
      <xdr:colOff>133350</xdr:colOff>
      <xdr:row>41</xdr:row>
      <xdr:rowOff>147108</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707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131885</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7161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65617</xdr:rowOff>
    </xdr:from>
    <xdr:to>
      <xdr:col>11</xdr:col>
      <xdr:colOff>82550</xdr:colOff>
      <xdr:row>41</xdr:row>
      <xdr:rowOff>167217</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709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151994</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85725</xdr:rowOff>
    </xdr:from>
    <xdr:to>
      <xdr:col>7</xdr:col>
      <xdr:colOff>31750</xdr:colOff>
      <xdr:row>42</xdr:row>
      <xdr:rowOff>15875</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711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652</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7201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歳入歳出共に増加したが、歳入の増加額の方が大きく、経常収支比率は５．０％改善したが、類似団体平均と比較すると４．７％上回っている。</a:t>
          </a:r>
        </a:p>
        <a:p>
          <a:r>
            <a:rPr kumimoji="1" lang="ja-JP" altLang="en-US" sz="1300">
              <a:latin typeface="ＭＳ Ｐゴシック" panose="020B0600070205080204" pitchFamily="50" charset="-128"/>
              <a:ea typeface="ＭＳ Ｐゴシック" panose="020B0600070205080204" pitchFamily="50" charset="-128"/>
            </a:rPr>
            <a:t>歳入は普通交付税の増などにより増加したものの、歳出も全体的に増加しており、人件費や扶助費の増加が大きく、歳入に見合った経常経費が削減できていない状況にある。また、公共施設も老朽化してきており、今後も維持補修費等の増加が見込まれ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a:extLst>
            <a:ext uri="{FF2B5EF4-FFF2-40B4-BE49-F238E27FC236}">
              <a16:creationId xmlns:a16="http://schemas.microsoft.com/office/drawing/2014/main" id="{00000000-0008-0000-0300-00007A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133032</xdr:rowOff>
    </xdr:from>
    <xdr:to>
      <xdr:col>23</xdr:col>
      <xdr:colOff>133350</xdr:colOff>
      <xdr:row>64</xdr:row>
      <xdr:rowOff>117793</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flipV="1">
          <a:off x="4953000" y="10077132"/>
          <a:ext cx="0" cy="10134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89870</xdr:rowOff>
    </xdr:from>
    <xdr:ext cx="762000" cy="259045"/>
    <xdr:sp macro="" textlink="">
      <xdr:nvSpPr>
        <xdr:cNvPr id="124" name="財政構造の弾力性最小値テキスト">
          <a:extLst>
            <a:ext uri="{FF2B5EF4-FFF2-40B4-BE49-F238E27FC236}">
              <a16:creationId xmlns:a16="http://schemas.microsoft.com/office/drawing/2014/main" id="{00000000-0008-0000-0300-00007C000000}"/>
            </a:ext>
          </a:extLst>
        </xdr:cNvPr>
        <xdr:cNvSpPr txBox="1"/>
      </xdr:nvSpPr>
      <xdr:spPr>
        <a:xfrm>
          <a:off x="5041900" y="1106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64</xdr:row>
      <xdr:rowOff>117793</xdr:rowOff>
    </xdr:from>
    <xdr:to>
      <xdr:col>24</xdr:col>
      <xdr:colOff>12700</xdr:colOff>
      <xdr:row>64</xdr:row>
      <xdr:rowOff>117793</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4864100" y="11090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47959</xdr:rowOff>
    </xdr:from>
    <xdr:ext cx="762000" cy="259045"/>
    <xdr:sp macro="" textlink="">
      <xdr:nvSpPr>
        <xdr:cNvPr id="126" name="財政構造の弾力性最大値テキスト">
          <a:extLst>
            <a:ext uri="{FF2B5EF4-FFF2-40B4-BE49-F238E27FC236}">
              <a16:creationId xmlns:a16="http://schemas.microsoft.com/office/drawing/2014/main" id="{00000000-0008-0000-0300-00007E000000}"/>
            </a:ext>
          </a:extLst>
        </xdr:cNvPr>
        <xdr:cNvSpPr txBox="1"/>
      </xdr:nvSpPr>
      <xdr:spPr>
        <a:xfrm>
          <a:off x="5041900" y="9820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133032</xdr:rowOff>
    </xdr:from>
    <xdr:to>
      <xdr:col>24</xdr:col>
      <xdr:colOff>12700</xdr:colOff>
      <xdr:row>58</xdr:row>
      <xdr:rowOff>133032</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0077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96203</xdr:rowOff>
    </xdr:from>
    <xdr:to>
      <xdr:col>23</xdr:col>
      <xdr:colOff>133350</xdr:colOff>
      <xdr:row>65</xdr:row>
      <xdr:rowOff>54928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114800" y="10897553"/>
          <a:ext cx="838200" cy="301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60</xdr:row>
      <xdr:rowOff>121302</xdr:rowOff>
    </xdr:from>
    <xdr:ext cx="762000" cy="259045"/>
    <xdr:sp macro="" textlink="">
      <xdr:nvSpPr>
        <xdr:cNvPr id="129" name="財政構造の弾力性平均値テキスト">
          <a:extLst>
            <a:ext uri="{FF2B5EF4-FFF2-40B4-BE49-F238E27FC236}">
              <a16:creationId xmlns:a16="http://schemas.microsoft.com/office/drawing/2014/main" id="{00000000-0008-0000-0300-000081000000}"/>
            </a:ext>
          </a:extLst>
        </xdr:cNvPr>
        <xdr:cNvSpPr txBox="1"/>
      </xdr:nvSpPr>
      <xdr:spPr>
        <a:xfrm>
          <a:off x="5041900" y="104083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104775</xdr:rowOff>
    </xdr:from>
    <xdr:to>
      <xdr:col>23</xdr:col>
      <xdr:colOff>184150</xdr:colOff>
      <xdr:row>62</xdr:row>
      <xdr:rowOff>34925</xdr:rowOff>
    </xdr:to>
    <xdr:sp macro="" textlink="">
      <xdr:nvSpPr>
        <xdr:cNvPr id="130" name="フローチャート: 判断 129">
          <a:extLst>
            <a:ext uri="{FF2B5EF4-FFF2-40B4-BE49-F238E27FC236}">
              <a16:creationId xmlns:a16="http://schemas.microsoft.com/office/drawing/2014/main" id="{00000000-0008-0000-0300-000082000000}"/>
            </a:ext>
          </a:extLst>
        </xdr:cNvPr>
        <xdr:cNvSpPr/>
      </xdr:nvSpPr>
      <xdr:spPr>
        <a:xfrm>
          <a:off x="4902200" y="1056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54928</xdr:rowOff>
    </xdr:from>
    <xdr:to>
      <xdr:col>19</xdr:col>
      <xdr:colOff>133350</xdr:colOff>
      <xdr:row>66</xdr:row>
      <xdr:rowOff>34290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flipV="1">
          <a:off x="3225800" y="11199178"/>
          <a:ext cx="889000" cy="150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21272</xdr:rowOff>
    </xdr:from>
    <xdr:to>
      <xdr:col>19</xdr:col>
      <xdr:colOff>184150</xdr:colOff>
      <xdr:row>63</xdr:row>
      <xdr:rowOff>122872</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064000" y="10822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133049</xdr:rowOff>
    </xdr:from>
    <xdr:ext cx="736600" cy="259045"/>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3733800" y="10591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66</xdr:row>
      <xdr:rowOff>4128</xdr:rowOff>
    </xdr:from>
    <xdr:to>
      <xdr:col>15</xdr:col>
      <xdr:colOff>82550</xdr:colOff>
      <xdr:row>66</xdr:row>
      <xdr:rowOff>34290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2336800" y="11319828"/>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87630</xdr:rowOff>
    </xdr:from>
    <xdr:to>
      <xdr:col>15</xdr:col>
      <xdr:colOff>133350</xdr:colOff>
      <xdr:row>64</xdr:row>
      <xdr:rowOff>17780</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3175000" y="1088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27957</xdr:rowOff>
    </xdr:from>
    <xdr:ext cx="7620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2844800" y="1065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36830</xdr:rowOff>
    </xdr:from>
    <xdr:to>
      <xdr:col>11</xdr:col>
      <xdr:colOff>31750</xdr:colOff>
      <xdr:row>66</xdr:row>
      <xdr:rowOff>4128</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1447800" y="11181080"/>
          <a:ext cx="889000" cy="138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45403</xdr:rowOff>
    </xdr:from>
    <xdr:to>
      <xdr:col>11</xdr:col>
      <xdr:colOff>82550</xdr:colOff>
      <xdr:row>63</xdr:row>
      <xdr:rowOff>147003</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2286000" y="1084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157180</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1955800" y="10615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51435</xdr:rowOff>
    </xdr:from>
    <xdr:to>
      <xdr:col>7</xdr:col>
      <xdr:colOff>31750</xdr:colOff>
      <xdr:row>63</xdr:row>
      <xdr:rowOff>153035</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13970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163212</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066800" y="10621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45403</xdr:rowOff>
    </xdr:from>
    <xdr:to>
      <xdr:col>23</xdr:col>
      <xdr:colOff>184150</xdr:colOff>
      <xdr:row>63</xdr:row>
      <xdr:rowOff>147003</xdr:rowOff>
    </xdr:to>
    <xdr:sp macro="" textlink="">
      <xdr:nvSpPr>
        <xdr:cNvPr id="147" name="楕円 146">
          <a:extLst>
            <a:ext uri="{FF2B5EF4-FFF2-40B4-BE49-F238E27FC236}">
              <a16:creationId xmlns:a16="http://schemas.microsoft.com/office/drawing/2014/main" id="{00000000-0008-0000-0300-000093000000}"/>
            </a:ext>
          </a:extLst>
        </xdr:cNvPr>
        <xdr:cNvSpPr/>
      </xdr:nvSpPr>
      <xdr:spPr>
        <a:xfrm>
          <a:off x="4902200" y="10846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17480</xdr:rowOff>
    </xdr:from>
    <xdr:ext cx="762000" cy="259045"/>
    <xdr:sp macro="" textlink="">
      <xdr:nvSpPr>
        <xdr:cNvPr id="148" name="財政構造の弾力性該当値テキスト">
          <a:extLst>
            <a:ext uri="{FF2B5EF4-FFF2-40B4-BE49-F238E27FC236}">
              <a16:creationId xmlns:a16="http://schemas.microsoft.com/office/drawing/2014/main" id="{00000000-0008-0000-0300-000094000000}"/>
            </a:ext>
          </a:extLst>
        </xdr:cNvPr>
        <xdr:cNvSpPr txBox="1"/>
      </xdr:nvSpPr>
      <xdr:spPr>
        <a:xfrm>
          <a:off x="5041900" y="10818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4128</xdr:rowOff>
    </xdr:from>
    <xdr:to>
      <xdr:col>19</xdr:col>
      <xdr:colOff>184150</xdr:colOff>
      <xdr:row>65</xdr:row>
      <xdr:rowOff>105728</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064000" y="11148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90505</xdr:rowOff>
    </xdr:from>
    <xdr:ext cx="7366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733800" y="112347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154940</xdr:rowOff>
    </xdr:from>
    <xdr:to>
      <xdr:col>15</xdr:col>
      <xdr:colOff>133350</xdr:colOff>
      <xdr:row>66</xdr:row>
      <xdr:rowOff>85090</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3175000" y="1129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69867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2844800" y="11385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124778</xdr:rowOff>
    </xdr:from>
    <xdr:to>
      <xdr:col>11</xdr:col>
      <xdr:colOff>82550</xdr:colOff>
      <xdr:row>66</xdr:row>
      <xdr:rowOff>54928</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2286000" y="11269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39705</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1955800" y="11355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157480</xdr:rowOff>
    </xdr:from>
    <xdr:to>
      <xdr:col>7</xdr:col>
      <xdr:colOff>31750</xdr:colOff>
      <xdr:row>65</xdr:row>
      <xdr:rowOff>87630</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1397000" y="1113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72407</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066800" y="1121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[153,644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退職手当による人件費の増加及び新型コロナウイルスワクチン接種事業による物件費の増加により、人口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人当たりの決算額が増加した。</a:t>
          </a:r>
        </a:p>
        <a:p>
          <a:r>
            <a:rPr kumimoji="1" lang="ja-JP" altLang="en-US" sz="1300">
              <a:latin typeface="ＭＳ Ｐゴシック" panose="020B0600070205080204" pitchFamily="50" charset="-128"/>
              <a:ea typeface="ＭＳ Ｐゴシック" panose="020B0600070205080204" pitchFamily="50" charset="-128"/>
            </a:rPr>
            <a:t>ゴミ処理業務や消防業務を一部事務組合で行っていることもあり類似団体平均を下回っているが、今後も、各種手当の見直しや給与・定員の適正化に取り組むことにより人件費の抑制に努める。</a:t>
          </a:r>
        </a:p>
      </xdr:txBody>
    </xdr:sp>
    <xdr:clientData/>
  </xdr:twoCellAnchor>
  <xdr:oneCellAnchor>
    <xdr:from>
      <xdr:col>3</xdr:col>
      <xdr:colOff>95250</xdr:colOff>
      <xdr:row>77</xdr:row>
      <xdr:rowOff>6350</xdr:rowOff>
    </xdr:from>
    <xdr:ext cx="349839" cy="225703"/>
    <xdr:sp macro="" textlink="">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a:extLst>
            <a:ext uri="{FF2B5EF4-FFF2-40B4-BE49-F238E27FC236}">
              <a16:creationId xmlns:a16="http://schemas.microsoft.com/office/drawing/2014/main" id="{00000000-0008-0000-0300-0000AB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15681</xdr:rowOff>
    </xdr:from>
    <xdr:to>
      <xdr:col>23</xdr:col>
      <xdr:colOff>133350</xdr:colOff>
      <xdr:row>90</xdr:row>
      <xdr:rowOff>10806</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3903131"/>
          <a:ext cx="0" cy="15381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154333</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413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303,975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10806</xdr:rowOff>
    </xdr:from>
    <xdr:to>
      <xdr:col>24</xdr:col>
      <xdr:colOff>12700</xdr:colOff>
      <xdr:row>90</xdr:row>
      <xdr:rowOff>10806</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441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102058</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6466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112,739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15681</xdr:rowOff>
    </xdr:from>
    <xdr:to>
      <xdr:col>24</xdr:col>
      <xdr:colOff>12700</xdr:colOff>
      <xdr:row>81</xdr:row>
      <xdr:rowOff>15681</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39031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145695</xdr:rowOff>
    </xdr:from>
    <xdr:to>
      <xdr:col>23</xdr:col>
      <xdr:colOff>133350</xdr:colOff>
      <xdr:row>83</xdr:row>
      <xdr:rowOff>1794</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114800" y="14204595"/>
          <a:ext cx="838200" cy="27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71398</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301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99321</xdr:rowOff>
    </xdr:from>
    <xdr:to>
      <xdr:col>23</xdr:col>
      <xdr:colOff>184150</xdr:colOff>
      <xdr:row>84</xdr:row>
      <xdr:rowOff>29471</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329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29750</xdr:rowOff>
    </xdr:from>
    <xdr:to>
      <xdr:col>19</xdr:col>
      <xdr:colOff>133350</xdr:colOff>
      <xdr:row>82</xdr:row>
      <xdr:rowOff>145695</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4088650"/>
          <a:ext cx="889000" cy="115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11102</xdr:rowOff>
    </xdr:from>
    <xdr:to>
      <xdr:col>19</xdr:col>
      <xdr:colOff>184150</xdr:colOff>
      <xdr:row>83</xdr:row>
      <xdr:rowOff>112702</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4241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97479</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43278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14026</xdr:rowOff>
    </xdr:from>
    <xdr:to>
      <xdr:col>15</xdr:col>
      <xdr:colOff>82550</xdr:colOff>
      <xdr:row>82</xdr:row>
      <xdr:rowOff>29750</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2336800" y="14072926"/>
          <a:ext cx="889000" cy="15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49119</xdr:rowOff>
    </xdr:from>
    <xdr:to>
      <xdr:col>15</xdr:col>
      <xdr:colOff>133350</xdr:colOff>
      <xdr:row>82</xdr:row>
      <xdr:rowOff>150719</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4108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135496</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4194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83944</xdr:rowOff>
    </xdr:from>
    <xdr:to>
      <xdr:col>11</xdr:col>
      <xdr:colOff>31750</xdr:colOff>
      <xdr:row>82</xdr:row>
      <xdr:rowOff>14026</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1447800" y="13971394"/>
          <a:ext cx="889000" cy="101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6764</xdr:rowOff>
    </xdr:from>
    <xdr:to>
      <xdr:col>11</xdr:col>
      <xdr:colOff>82550</xdr:colOff>
      <xdr:row>82</xdr:row>
      <xdr:rowOff>108364</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406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93141</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4152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27814</xdr:rowOff>
    </xdr:from>
    <xdr:to>
      <xdr:col>7</xdr:col>
      <xdr:colOff>31750</xdr:colOff>
      <xdr:row>82</xdr:row>
      <xdr:rowOff>129414</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4086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114191</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4173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122444</xdr:rowOff>
    </xdr:from>
    <xdr:to>
      <xdr:col>23</xdr:col>
      <xdr:colOff>184150</xdr:colOff>
      <xdr:row>83</xdr:row>
      <xdr:rowOff>52594</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4181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138971</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4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94895</xdr:rowOff>
    </xdr:from>
    <xdr:to>
      <xdr:col>19</xdr:col>
      <xdr:colOff>184150</xdr:colOff>
      <xdr:row>83</xdr:row>
      <xdr:rowOff>25045</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415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35222</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39226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150400</xdr:rowOff>
    </xdr:from>
    <xdr:to>
      <xdr:col>15</xdr:col>
      <xdr:colOff>133350</xdr:colOff>
      <xdr:row>82</xdr:row>
      <xdr:rowOff>80550</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403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90727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3806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134676</xdr:rowOff>
    </xdr:from>
    <xdr:to>
      <xdr:col>11</xdr:col>
      <xdr:colOff>82550</xdr:colOff>
      <xdr:row>82</xdr:row>
      <xdr:rowOff>64826</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4022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75003</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3791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33144</xdr:rowOff>
    </xdr:from>
    <xdr:to>
      <xdr:col>7</xdr:col>
      <xdr:colOff>31750</xdr:colOff>
      <xdr:row>81</xdr:row>
      <xdr:rowOff>134744</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3920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144921</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3689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現行の給料表は年功的な体系となっており、上下の職務の級間での水準の重なりも大きいものとなっている。前年度と比較すると１．１減少しているものの類似団体平均を０．２ポイント上回っている。今後も年次別の定員適正化計画を策定し、定員管理の適正化に取り組む。また、国・類似団体の動向を踏まえ、適正な給与制度・運用となるよう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31045</xdr:rowOff>
    </xdr:from>
    <xdr:to>
      <xdr:col>81</xdr:col>
      <xdr:colOff>44450</xdr:colOff>
      <xdr:row>88</xdr:row>
      <xdr:rowOff>40216</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3747045"/>
          <a:ext cx="0" cy="138077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12293</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099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40216</xdr:rowOff>
    </xdr:from>
    <xdr:to>
      <xdr:col>81</xdr:col>
      <xdr:colOff>133350</xdr:colOff>
      <xdr:row>88</xdr:row>
      <xdr:rowOff>40216</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127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117422</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490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31045</xdr:rowOff>
    </xdr:from>
    <xdr:to>
      <xdr:col>81</xdr:col>
      <xdr:colOff>133350</xdr:colOff>
      <xdr:row>80</xdr:row>
      <xdr:rowOff>31045</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3747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28928</xdr:rowOff>
    </xdr:from>
    <xdr:to>
      <xdr:col>81</xdr:col>
      <xdr:colOff>44450</xdr:colOff>
      <xdr:row>84</xdr:row>
      <xdr:rowOff>28928</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6179800" y="144307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82</xdr:row>
      <xdr:rowOff>139293</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198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122766</xdr:rowOff>
    </xdr:from>
    <xdr:to>
      <xdr:col>81</xdr:col>
      <xdr:colOff>95250</xdr:colOff>
      <xdr:row>84</xdr:row>
      <xdr:rowOff>52916</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435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28928</xdr:rowOff>
    </xdr:from>
    <xdr:to>
      <xdr:col>77</xdr:col>
      <xdr:colOff>44450</xdr:colOff>
      <xdr:row>85</xdr:row>
      <xdr:rowOff>4939</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5290800" y="14430728"/>
          <a:ext cx="889000" cy="147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122766</xdr:rowOff>
    </xdr:from>
    <xdr:to>
      <xdr:col>77</xdr:col>
      <xdr:colOff>95250</xdr:colOff>
      <xdr:row>84</xdr:row>
      <xdr:rowOff>52916</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435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63093</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4121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69145</xdr:rowOff>
    </xdr:from>
    <xdr:to>
      <xdr:col>72</xdr:col>
      <xdr:colOff>203200</xdr:colOff>
      <xdr:row>85</xdr:row>
      <xdr:rowOff>4939</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4401800" y="14470945"/>
          <a:ext cx="889000" cy="10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149578</xdr:rowOff>
    </xdr:from>
    <xdr:to>
      <xdr:col>73</xdr:col>
      <xdr:colOff>44450</xdr:colOff>
      <xdr:row>84</xdr:row>
      <xdr:rowOff>79728</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4379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89905</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4148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69145</xdr:rowOff>
    </xdr:from>
    <xdr:to>
      <xdr:col>68</xdr:col>
      <xdr:colOff>152400</xdr:colOff>
      <xdr:row>84</xdr:row>
      <xdr:rowOff>136172</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flipV="1">
          <a:off x="13512800" y="14470945"/>
          <a:ext cx="8890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149578</xdr:rowOff>
    </xdr:from>
    <xdr:to>
      <xdr:col>68</xdr:col>
      <xdr:colOff>203200</xdr:colOff>
      <xdr:row>84</xdr:row>
      <xdr:rowOff>79728</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4379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89905</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4148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4939</xdr:rowOff>
    </xdr:from>
    <xdr:to>
      <xdr:col>64</xdr:col>
      <xdr:colOff>152400</xdr:colOff>
      <xdr:row>84</xdr:row>
      <xdr:rowOff>106539</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440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116716</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4175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149578</xdr:rowOff>
    </xdr:from>
    <xdr:to>
      <xdr:col>81</xdr:col>
      <xdr:colOff>95250</xdr:colOff>
      <xdr:row>84</xdr:row>
      <xdr:rowOff>79728</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4379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121655</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4352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149578</xdr:rowOff>
    </xdr:from>
    <xdr:to>
      <xdr:col>77</xdr:col>
      <xdr:colOff>95250</xdr:colOff>
      <xdr:row>84</xdr:row>
      <xdr:rowOff>79728</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4379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64505</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4466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125589</xdr:rowOff>
    </xdr:from>
    <xdr:to>
      <xdr:col>73</xdr:col>
      <xdr:colOff>44450</xdr:colOff>
      <xdr:row>85</xdr:row>
      <xdr:rowOff>55739</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452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40516</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4613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18345</xdr:rowOff>
    </xdr:from>
    <xdr:to>
      <xdr:col>68</xdr:col>
      <xdr:colOff>203200</xdr:colOff>
      <xdr:row>84</xdr:row>
      <xdr:rowOff>119945</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442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104722</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4506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85372</xdr:rowOff>
    </xdr:from>
    <xdr:to>
      <xdr:col>64</xdr:col>
      <xdr:colOff>152400</xdr:colOff>
      <xdr:row>85</xdr:row>
      <xdr:rowOff>15522</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4487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299</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4573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過去からの新規採用抑制により類似団体平均を０．８１人下回っている。「職員数を２２０人体制とする」目標を設定し、今後も定員管理の適正化に取り組む。</a:t>
          </a: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68</xdr:row>
      <xdr:rowOff>41275</xdr:rowOff>
    </xdr:from>
    <xdr:to>
      <xdr:col>85</xdr:col>
      <xdr:colOff>95250</xdr:colOff>
      <xdr:row>68</xdr:row>
      <xdr:rowOff>41275</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69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70502</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55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123825</xdr:rowOff>
    </xdr:from>
    <xdr:to>
      <xdr:col>85</xdr:col>
      <xdr:colOff>95250</xdr:colOff>
      <xdr:row>64</xdr:row>
      <xdr:rowOff>123825</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09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153052</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95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34925</xdr:rowOff>
    </xdr:from>
    <xdr:to>
      <xdr:col>85</xdr:col>
      <xdr:colOff>95250</xdr:colOff>
      <xdr:row>61</xdr:row>
      <xdr:rowOff>34925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49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64152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35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117475</xdr:rowOff>
    </xdr:from>
    <xdr:to>
      <xdr:col>85</xdr:col>
      <xdr:colOff>95250</xdr:colOff>
      <xdr:row>57</xdr:row>
      <xdr:rowOff>117475</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89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56</xdr:row>
      <xdr:rowOff>146702</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74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95329</xdr:rowOff>
    </xdr:from>
    <xdr:to>
      <xdr:col>81</xdr:col>
      <xdr:colOff>44450</xdr:colOff>
      <xdr:row>67</xdr:row>
      <xdr:rowOff>42307</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10039429"/>
          <a:ext cx="0" cy="14900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14384</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501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42307</xdr:rowOff>
    </xdr:from>
    <xdr:to>
      <xdr:col>81</xdr:col>
      <xdr:colOff>133350</xdr:colOff>
      <xdr:row>67</xdr:row>
      <xdr:rowOff>42307</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529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10256</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7829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95329</xdr:rowOff>
    </xdr:from>
    <xdr:to>
      <xdr:col>81</xdr:col>
      <xdr:colOff>133350</xdr:colOff>
      <xdr:row>58</xdr:row>
      <xdr:rowOff>95329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0039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19844</xdr:rowOff>
    </xdr:from>
    <xdr:to>
      <xdr:col>81</xdr:col>
      <xdr:colOff>44450</xdr:colOff>
      <xdr:row>61</xdr:row>
      <xdr:rowOff>40957</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6179800" y="10478294"/>
          <a:ext cx="838200" cy="21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84393</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5428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112316</xdr:rowOff>
    </xdr:from>
    <xdr:to>
      <xdr:col>81</xdr:col>
      <xdr:colOff>95250</xdr:colOff>
      <xdr:row>62</xdr:row>
      <xdr:rowOff>42466</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570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149066</xdr:rowOff>
    </xdr:from>
    <xdr:to>
      <xdr:col>77</xdr:col>
      <xdr:colOff>44450</xdr:colOff>
      <xdr:row>61</xdr:row>
      <xdr:rowOff>19844</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0436066"/>
          <a:ext cx="889000" cy="4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62547</xdr:rowOff>
    </xdr:from>
    <xdr:to>
      <xdr:col>77</xdr:col>
      <xdr:colOff>95250</xdr:colOff>
      <xdr:row>61</xdr:row>
      <xdr:rowOff>164147</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520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148924</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6073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149066</xdr:rowOff>
    </xdr:from>
    <xdr:to>
      <xdr:col>72</xdr:col>
      <xdr:colOff>203200</xdr:colOff>
      <xdr:row>61</xdr:row>
      <xdr:rowOff>10795</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flipV="1">
          <a:off x="14401800" y="10436066"/>
          <a:ext cx="889000" cy="33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29369</xdr:rowOff>
    </xdr:from>
    <xdr:to>
      <xdr:col>73</xdr:col>
      <xdr:colOff>44450</xdr:colOff>
      <xdr:row>61</xdr:row>
      <xdr:rowOff>130969</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487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115746</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574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4763</xdr:rowOff>
    </xdr:from>
    <xdr:to>
      <xdr:col>68</xdr:col>
      <xdr:colOff>152400</xdr:colOff>
      <xdr:row>61</xdr:row>
      <xdr:rowOff>10795</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3512800" y="10463213"/>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167640</xdr:rowOff>
    </xdr:from>
    <xdr:to>
      <xdr:col>68</xdr:col>
      <xdr:colOff>203200</xdr:colOff>
      <xdr:row>61</xdr:row>
      <xdr:rowOff>97790</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45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82567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54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160100</xdr:rowOff>
    </xdr:from>
    <xdr:to>
      <xdr:col>64</xdr:col>
      <xdr:colOff>152400</xdr:colOff>
      <xdr:row>61</xdr:row>
      <xdr:rowOff>90250</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44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75027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53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161607</xdr:rowOff>
    </xdr:from>
    <xdr:to>
      <xdr:col>81</xdr:col>
      <xdr:colOff>95250</xdr:colOff>
      <xdr:row>61</xdr:row>
      <xdr:rowOff>91757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0448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6684</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0293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140494</xdr:rowOff>
    </xdr:from>
    <xdr:to>
      <xdr:col>77</xdr:col>
      <xdr:colOff>95250</xdr:colOff>
      <xdr:row>61</xdr:row>
      <xdr:rowOff>70644</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0427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80821</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01963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98266</xdr:rowOff>
    </xdr:from>
    <xdr:to>
      <xdr:col>73</xdr:col>
      <xdr:colOff>44450</xdr:colOff>
      <xdr:row>61</xdr:row>
      <xdr:rowOff>28416</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385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38593</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0154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131445</xdr:rowOff>
    </xdr:from>
    <xdr:to>
      <xdr:col>68</xdr:col>
      <xdr:colOff>203200</xdr:colOff>
      <xdr:row>61</xdr:row>
      <xdr:rowOff>61595</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418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71772</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0187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125413</xdr:rowOff>
    </xdr:from>
    <xdr:to>
      <xdr:col>64</xdr:col>
      <xdr:colOff>152400</xdr:colOff>
      <xdr:row>61</xdr:row>
      <xdr:rowOff>55563</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41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65740</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181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３年度実質公債費比率（単年度）は、算定分母となる普通交付税の増（＋３６５百万円）及び臨時財政対策債発行可能額の増（＋１０２百万円）により８．８％と良化したため３ヶ年平均は０．３％良化した。</a:t>
          </a:r>
        </a:p>
        <a:p>
          <a:r>
            <a:rPr kumimoji="1" lang="ja-JP" altLang="en-US" sz="1300">
              <a:latin typeface="ＭＳ Ｐゴシック" panose="020B0600070205080204" pitchFamily="50" charset="-128"/>
              <a:ea typeface="ＭＳ Ｐゴシック" panose="020B0600070205080204" pitchFamily="50" charset="-128"/>
            </a:rPr>
            <a:t>今後も財政計画に基づき新規地方債の発行抑制や繰上償還を行うなど、さらなる健全化に努める。</a:t>
          </a: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8" name="公債費負担の状況グラフ枠">
          <a:extLst>
            <a:ext uri="{FF2B5EF4-FFF2-40B4-BE49-F238E27FC236}">
              <a16:creationId xmlns:a16="http://schemas.microsoft.com/office/drawing/2014/main" id="{00000000-0008-0000-0300-00007A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122464</xdr:rowOff>
    </xdr:from>
    <xdr:to>
      <xdr:col>81</xdr:col>
      <xdr:colOff>44450</xdr:colOff>
      <xdr:row>45</xdr:row>
      <xdr:rowOff>74083</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7018000" y="6123214"/>
          <a:ext cx="0" cy="16661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46160</xdr:rowOff>
    </xdr:from>
    <xdr:ext cx="762000" cy="259045"/>
    <xdr:sp macro="" textlink="">
      <xdr:nvSpPr>
        <xdr:cNvPr id="380" name="公債費負担の状況最小値テキスト">
          <a:extLst>
            <a:ext uri="{FF2B5EF4-FFF2-40B4-BE49-F238E27FC236}">
              <a16:creationId xmlns:a16="http://schemas.microsoft.com/office/drawing/2014/main" id="{00000000-0008-0000-0300-00007C010000}"/>
            </a:ext>
          </a:extLst>
        </xdr:cNvPr>
        <xdr:cNvSpPr txBox="1"/>
      </xdr:nvSpPr>
      <xdr:spPr>
        <a:xfrm>
          <a:off x="17106900" y="7761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74083</xdr:rowOff>
    </xdr:from>
    <xdr:to>
      <xdr:col>81</xdr:col>
      <xdr:colOff>133350</xdr:colOff>
      <xdr:row>45</xdr:row>
      <xdr:rowOff>74083</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929100" y="7789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37391</xdr:rowOff>
    </xdr:from>
    <xdr:ext cx="762000" cy="259045"/>
    <xdr:sp macro="" textlink="">
      <xdr:nvSpPr>
        <xdr:cNvPr id="382" name="公債費負担の状況最大値テキスト">
          <a:extLst>
            <a:ext uri="{FF2B5EF4-FFF2-40B4-BE49-F238E27FC236}">
              <a16:creationId xmlns:a16="http://schemas.microsoft.com/office/drawing/2014/main" id="{00000000-0008-0000-0300-00007E010000}"/>
            </a:ext>
          </a:extLst>
        </xdr:cNvPr>
        <xdr:cNvSpPr txBox="1"/>
      </xdr:nvSpPr>
      <xdr:spPr>
        <a:xfrm>
          <a:off x="17106900" y="586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122464</xdr:rowOff>
    </xdr:from>
    <xdr:to>
      <xdr:col>81</xdr:col>
      <xdr:colOff>133350</xdr:colOff>
      <xdr:row>35</xdr:row>
      <xdr:rowOff>122464</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612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139398</xdr:rowOff>
    </xdr:from>
    <xdr:to>
      <xdr:col>81</xdr:col>
      <xdr:colOff>44450</xdr:colOff>
      <xdr:row>42</xdr:row>
      <xdr:rowOff>2419</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6179800" y="7168848"/>
          <a:ext cx="8382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13201</xdr:rowOff>
    </xdr:from>
    <xdr:ext cx="762000" cy="259045"/>
    <xdr:sp macro="" textlink="">
      <xdr:nvSpPr>
        <xdr:cNvPr id="385" name="公債費負担の状況平均値テキスト">
          <a:extLst>
            <a:ext uri="{FF2B5EF4-FFF2-40B4-BE49-F238E27FC236}">
              <a16:creationId xmlns:a16="http://schemas.microsoft.com/office/drawing/2014/main" id="{00000000-0008-0000-0300-000081010000}"/>
            </a:ext>
          </a:extLst>
        </xdr:cNvPr>
        <xdr:cNvSpPr txBox="1"/>
      </xdr:nvSpPr>
      <xdr:spPr>
        <a:xfrm>
          <a:off x="17106900" y="6871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168124</xdr:rowOff>
    </xdr:from>
    <xdr:to>
      <xdr:col>81</xdr:col>
      <xdr:colOff>95250</xdr:colOff>
      <xdr:row>41</xdr:row>
      <xdr:rowOff>98274</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6967200" y="70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2419</xdr:rowOff>
    </xdr:from>
    <xdr:to>
      <xdr:col>77</xdr:col>
      <xdr:colOff>44450</xdr:colOff>
      <xdr:row>42</xdr:row>
      <xdr:rowOff>94343</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5290800" y="7203319"/>
          <a:ext cx="889000" cy="91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31145</xdr:rowOff>
    </xdr:from>
    <xdr:to>
      <xdr:col>77</xdr:col>
      <xdr:colOff>95250</xdr:colOff>
      <xdr:row>41</xdr:row>
      <xdr:rowOff>132745</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129000" y="706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142922</xdr:rowOff>
    </xdr:from>
    <xdr:ext cx="7366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5798800" y="6829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94343</xdr:rowOff>
    </xdr:from>
    <xdr:to>
      <xdr:col>72</xdr:col>
      <xdr:colOff>203200</xdr:colOff>
      <xdr:row>42</xdr:row>
      <xdr:rowOff>117324</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flipV="1">
          <a:off x="14401800" y="7295243"/>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100088</xdr:rowOff>
    </xdr:from>
    <xdr:to>
      <xdr:col>73</xdr:col>
      <xdr:colOff>44450</xdr:colOff>
      <xdr:row>42</xdr:row>
      <xdr:rowOff>30238</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5240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40415</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909800" y="6898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82852</xdr:rowOff>
    </xdr:from>
    <xdr:to>
      <xdr:col>68</xdr:col>
      <xdr:colOff>152400</xdr:colOff>
      <xdr:row>42</xdr:row>
      <xdr:rowOff>117324</xdr:rowOff>
    </xdr:to>
    <xdr:cxnSp macro="">
      <xdr:nvCxnSpPr>
        <xdr:cNvPr id="393" name="直線コネクタ 392">
          <a:extLst>
            <a:ext uri="{FF2B5EF4-FFF2-40B4-BE49-F238E27FC236}">
              <a16:creationId xmlns:a16="http://schemas.microsoft.com/office/drawing/2014/main" id="{00000000-0008-0000-0300-000089010000}"/>
            </a:ext>
          </a:extLst>
        </xdr:cNvPr>
        <xdr:cNvCxnSpPr/>
      </xdr:nvCxnSpPr>
      <xdr:spPr>
        <a:xfrm>
          <a:off x="13512800" y="7283752"/>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134559</xdr:rowOff>
    </xdr:from>
    <xdr:to>
      <xdr:col>68</xdr:col>
      <xdr:colOff>203200</xdr:colOff>
      <xdr:row>42</xdr:row>
      <xdr:rowOff>64709</xdr:rowOff>
    </xdr:to>
    <xdr:sp macro="" textlink="">
      <xdr:nvSpPr>
        <xdr:cNvPr id="394" name="フローチャート: 判断 393">
          <a:extLst>
            <a:ext uri="{FF2B5EF4-FFF2-40B4-BE49-F238E27FC236}">
              <a16:creationId xmlns:a16="http://schemas.microsoft.com/office/drawing/2014/main" id="{00000000-0008-0000-0300-00008A010000}"/>
            </a:ext>
          </a:extLst>
        </xdr:cNvPr>
        <xdr:cNvSpPr/>
      </xdr:nvSpPr>
      <xdr:spPr>
        <a:xfrm>
          <a:off x="14351000" y="7164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74886</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020800" y="6932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157541</xdr:rowOff>
    </xdr:from>
    <xdr:to>
      <xdr:col>64</xdr:col>
      <xdr:colOff>152400</xdr:colOff>
      <xdr:row>42</xdr:row>
      <xdr:rowOff>87691</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3462000" y="718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97868</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131800" y="6955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88598</xdr:rowOff>
    </xdr:from>
    <xdr:to>
      <xdr:col>81</xdr:col>
      <xdr:colOff>95250</xdr:colOff>
      <xdr:row>42</xdr:row>
      <xdr:rowOff>18748</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6967200" y="7118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60675</xdr:rowOff>
    </xdr:from>
    <xdr:ext cx="762000" cy="259045"/>
    <xdr:sp macro="" textlink="">
      <xdr:nvSpPr>
        <xdr:cNvPr id="404" name="公債費負担の状況該当値テキスト">
          <a:extLst>
            <a:ext uri="{FF2B5EF4-FFF2-40B4-BE49-F238E27FC236}">
              <a16:creationId xmlns:a16="http://schemas.microsoft.com/office/drawing/2014/main" id="{00000000-0008-0000-0300-000094010000}"/>
            </a:ext>
          </a:extLst>
        </xdr:cNvPr>
        <xdr:cNvSpPr txBox="1"/>
      </xdr:nvSpPr>
      <xdr:spPr>
        <a:xfrm>
          <a:off x="17106900" y="7090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123069</xdr:rowOff>
    </xdr:from>
    <xdr:to>
      <xdr:col>77</xdr:col>
      <xdr:colOff>95250</xdr:colOff>
      <xdr:row>42</xdr:row>
      <xdr:rowOff>53219</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129000" y="7152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37996</xdr:rowOff>
    </xdr:from>
    <xdr:ext cx="7366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5798800" y="72388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43543</xdr:rowOff>
    </xdr:from>
    <xdr:to>
      <xdr:col>73</xdr:col>
      <xdr:colOff>44450</xdr:colOff>
      <xdr:row>42</xdr:row>
      <xdr:rowOff>145143</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5240000" y="7244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129920</xdr:rowOff>
    </xdr:from>
    <xdr:ext cx="7620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4909800" y="733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66524</xdr:rowOff>
    </xdr:from>
    <xdr:to>
      <xdr:col>68</xdr:col>
      <xdr:colOff>203200</xdr:colOff>
      <xdr:row>42</xdr:row>
      <xdr:rowOff>168124</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4351000" y="726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152901</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020800" y="7353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32052</xdr:rowOff>
    </xdr:from>
    <xdr:to>
      <xdr:col>64</xdr:col>
      <xdr:colOff>152400</xdr:colOff>
      <xdr:row>42</xdr:row>
      <xdr:rowOff>133652</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3462000" y="723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118429</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3131800" y="7319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[20.6%]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算定の分子となる将来負担額のうち地方債の現在高（△２８３百万円）及び公営企業債等繰入見込額（△３２１百万円）が減少した。また、算定の分母となる充当可能基金（＋６８７百万円）が増加したことにより、１５．６％良化した。</a:t>
          </a:r>
        </a:p>
        <a:p>
          <a:r>
            <a:rPr kumimoji="1" lang="ja-JP" altLang="en-US" sz="1300">
              <a:latin typeface="ＭＳ Ｐゴシック" panose="020B0600070205080204" pitchFamily="50" charset="-128"/>
              <a:ea typeface="ＭＳ Ｐゴシック" panose="020B0600070205080204" pitchFamily="50" charset="-128"/>
            </a:rPr>
            <a:t>今後は、学校の再編成により地方債残高が大幅に増加する見込であるため将来負担比率の悪化が見込まれる。</a:t>
          </a:r>
        </a:p>
      </xdr:txBody>
    </xdr:sp>
    <xdr:clientData/>
  </xdr:twoCellAnchor>
  <xdr:oneCellAnchor>
    <xdr:from>
      <xdr:col>61</xdr:col>
      <xdr:colOff>6350</xdr:colOff>
      <xdr:row>10</xdr:row>
      <xdr:rowOff>63500</xdr:rowOff>
    </xdr:from>
    <xdr:ext cx="298543" cy="225703"/>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6350</xdr:rowOff>
    </xdr:from>
    <xdr:to>
      <xdr:col>85</xdr:col>
      <xdr:colOff>95250</xdr:colOff>
      <xdr:row>22</xdr:row>
      <xdr:rowOff>6350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35577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0</xdr:rowOff>
    </xdr:from>
    <xdr:to>
      <xdr:col>85</xdr:col>
      <xdr:colOff>95250</xdr:colOff>
      <xdr:row>15</xdr:row>
      <xdr:rowOff>0</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29227</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a:extLst>
            <a:ext uri="{FF2B5EF4-FFF2-40B4-BE49-F238E27FC236}">
              <a16:creationId xmlns:a16="http://schemas.microsoft.com/office/drawing/2014/main" id="{00000000-0008-0000-0300-0000B4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15</xdr:row>
      <xdr:rowOff>0</xdr:rowOff>
    </xdr:from>
    <xdr:to>
      <xdr:col>81</xdr:col>
      <xdr:colOff>44450</xdr:colOff>
      <xdr:row>22</xdr:row>
      <xdr:rowOff>157163</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flipV="1">
          <a:off x="17018000" y="2571750"/>
          <a:ext cx="0" cy="135731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129240</xdr:rowOff>
    </xdr:from>
    <xdr:ext cx="762000" cy="259045"/>
    <xdr:sp macro="" textlink="">
      <xdr:nvSpPr>
        <xdr:cNvPr id="438" name="将来負担の状況最小値テキスト">
          <a:extLst>
            <a:ext uri="{FF2B5EF4-FFF2-40B4-BE49-F238E27FC236}">
              <a16:creationId xmlns:a16="http://schemas.microsoft.com/office/drawing/2014/main" id="{00000000-0008-0000-0300-0000B6010000}"/>
            </a:ext>
          </a:extLst>
        </xdr:cNvPr>
        <xdr:cNvSpPr txBox="1"/>
      </xdr:nvSpPr>
      <xdr:spPr>
        <a:xfrm>
          <a:off x="17106900" y="390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157163</xdr:rowOff>
    </xdr:from>
    <xdr:to>
      <xdr:col>81</xdr:col>
      <xdr:colOff>133350</xdr:colOff>
      <xdr:row>22</xdr:row>
      <xdr:rowOff>157163</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6929100" y="3929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86377</xdr:rowOff>
    </xdr:from>
    <xdr:ext cx="762000" cy="259045"/>
    <xdr:sp macro="" textlink="">
      <xdr:nvSpPr>
        <xdr:cNvPr id="440" name="将来負担の状況最大値テキスト">
          <a:extLst>
            <a:ext uri="{FF2B5EF4-FFF2-40B4-BE49-F238E27FC236}">
              <a16:creationId xmlns:a16="http://schemas.microsoft.com/office/drawing/2014/main" id="{00000000-0008-0000-0300-0000B8010000}"/>
            </a:ext>
          </a:extLst>
        </xdr:cNvPr>
        <xdr:cNvSpPr txBox="1"/>
      </xdr:nvSpPr>
      <xdr:spPr>
        <a:xfrm>
          <a:off x="17106900" y="231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15</xdr:row>
      <xdr:rowOff>0</xdr:rowOff>
    </xdr:from>
    <xdr:to>
      <xdr:col>81</xdr:col>
      <xdr:colOff>133350</xdr:colOff>
      <xdr:row>15</xdr:row>
      <xdr:rowOff>0</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6929100" y="257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124270</xdr:rowOff>
    </xdr:from>
    <xdr:to>
      <xdr:col>81</xdr:col>
      <xdr:colOff>44450</xdr:colOff>
      <xdr:row>16</xdr:row>
      <xdr:rowOff>46927</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flipV="1">
          <a:off x="16179800" y="2696020"/>
          <a:ext cx="838200" cy="94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15</xdr:row>
      <xdr:rowOff>109047</xdr:rowOff>
    </xdr:from>
    <xdr:ext cx="762000" cy="259045"/>
    <xdr:sp macro="" textlink="">
      <xdr:nvSpPr>
        <xdr:cNvPr id="443" name="将来負担の状況平均値テキスト">
          <a:extLst>
            <a:ext uri="{FF2B5EF4-FFF2-40B4-BE49-F238E27FC236}">
              <a16:creationId xmlns:a16="http://schemas.microsoft.com/office/drawing/2014/main" id="{00000000-0008-0000-0300-0000BB010000}"/>
            </a:ext>
          </a:extLst>
        </xdr:cNvPr>
        <xdr:cNvSpPr txBox="1"/>
      </xdr:nvSpPr>
      <xdr:spPr>
        <a:xfrm>
          <a:off x="17106900" y="2680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100616</xdr:rowOff>
    </xdr:from>
    <xdr:to>
      <xdr:col>81</xdr:col>
      <xdr:colOff>95250</xdr:colOff>
      <xdr:row>16</xdr:row>
      <xdr:rowOff>30766</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967200" y="2672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46927</xdr:rowOff>
    </xdr:from>
    <xdr:to>
      <xdr:col>77</xdr:col>
      <xdr:colOff>44450</xdr:colOff>
      <xdr:row>16</xdr:row>
      <xdr:rowOff>132588</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5290800" y="2790127"/>
          <a:ext cx="889000" cy="85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16</xdr:row>
      <xdr:rowOff>2762</xdr:rowOff>
    </xdr:from>
    <xdr:to>
      <xdr:col>77</xdr:col>
      <xdr:colOff>95250</xdr:colOff>
      <xdr:row>16</xdr:row>
      <xdr:rowOff>104362</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6129000" y="274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89139</xdr:rowOff>
    </xdr:from>
    <xdr:ext cx="7366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5798800" y="28323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132588</xdr:rowOff>
    </xdr:from>
    <xdr:to>
      <xdr:col>72</xdr:col>
      <xdr:colOff>203200</xdr:colOff>
      <xdr:row>17</xdr:row>
      <xdr:rowOff>2159</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4401800" y="2875788"/>
          <a:ext cx="889000" cy="41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77565</xdr:rowOff>
    </xdr:from>
    <xdr:to>
      <xdr:col>73</xdr:col>
      <xdr:colOff>44450</xdr:colOff>
      <xdr:row>17</xdr:row>
      <xdr:rowOff>7715</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5240000" y="2820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17892</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909800" y="2589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952</xdr:rowOff>
    </xdr:from>
    <xdr:to>
      <xdr:col>68</xdr:col>
      <xdr:colOff>152400</xdr:colOff>
      <xdr:row>17</xdr:row>
      <xdr:rowOff>2159</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a:off x="13512800" y="2915602"/>
          <a:ext cx="889000" cy="1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16</xdr:row>
      <xdr:rowOff>95663</xdr:rowOff>
    </xdr:from>
    <xdr:to>
      <xdr:col>68</xdr:col>
      <xdr:colOff>203200</xdr:colOff>
      <xdr:row>17</xdr:row>
      <xdr:rowOff>25813</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4351000" y="2838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35990</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020800" y="2607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111951</xdr:rowOff>
    </xdr:from>
    <xdr:to>
      <xdr:col>64</xdr:col>
      <xdr:colOff>152400</xdr:colOff>
      <xdr:row>17</xdr:row>
      <xdr:rowOff>42101</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3462000" y="2855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52278</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3131800" y="2624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73470</xdr:rowOff>
    </xdr:from>
    <xdr:to>
      <xdr:col>81</xdr:col>
      <xdr:colOff>95250</xdr:colOff>
      <xdr:row>16</xdr:row>
      <xdr:rowOff>3620</xdr:rowOff>
    </xdr:to>
    <xdr:sp macro="" textlink="">
      <xdr:nvSpPr>
        <xdr:cNvPr id="461" name="楕円 460">
          <a:extLst>
            <a:ext uri="{FF2B5EF4-FFF2-40B4-BE49-F238E27FC236}">
              <a16:creationId xmlns:a16="http://schemas.microsoft.com/office/drawing/2014/main" id="{00000000-0008-0000-0300-0000CD010000}"/>
            </a:ext>
          </a:extLst>
        </xdr:cNvPr>
        <xdr:cNvSpPr/>
      </xdr:nvSpPr>
      <xdr:spPr>
        <a:xfrm>
          <a:off x="16967200" y="2645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166197</xdr:rowOff>
    </xdr:from>
    <xdr:ext cx="762000" cy="259045"/>
    <xdr:sp macro="" textlink="">
      <xdr:nvSpPr>
        <xdr:cNvPr id="462" name="将来負担の状況該当値テキスト">
          <a:extLst>
            <a:ext uri="{FF2B5EF4-FFF2-40B4-BE49-F238E27FC236}">
              <a16:creationId xmlns:a16="http://schemas.microsoft.com/office/drawing/2014/main" id="{00000000-0008-0000-0300-0000CE010000}"/>
            </a:ext>
          </a:extLst>
        </xdr:cNvPr>
        <xdr:cNvSpPr txBox="1"/>
      </xdr:nvSpPr>
      <xdr:spPr>
        <a:xfrm>
          <a:off x="17106900" y="256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167577</xdr:rowOff>
    </xdr:from>
    <xdr:to>
      <xdr:col>77</xdr:col>
      <xdr:colOff>95250</xdr:colOff>
      <xdr:row>16</xdr:row>
      <xdr:rowOff>97727</xdr:rowOff>
    </xdr:to>
    <xdr:sp macro="" textlink="">
      <xdr:nvSpPr>
        <xdr:cNvPr id="463" name="楕円 462">
          <a:extLst>
            <a:ext uri="{FF2B5EF4-FFF2-40B4-BE49-F238E27FC236}">
              <a16:creationId xmlns:a16="http://schemas.microsoft.com/office/drawing/2014/main" id="{00000000-0008-0000-0300-0000CF010000}"/>
            </a:ext>
          </a:extLst>
        </xdr:cNvPr>
        <xdr:cNvSpPr/>
      </xdr:nvSpPr>
      <xdr:spPr>
        <a:xfrm>
          <a:off x="16129000" y="2739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107904</xdr:rowOff>
    </xdr:from>
    <xdr:ext cx="7366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5798800" y="25082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81788</xdr:rowOff>
    </xdr:from>
    <xdr:to>
      <xdr:col>73</xdr:col>
      <xdr:colOff>44450</xdr:colOff>
      <xdr:row>17</xdr:row>
      <xdr:rowOff>11938</xdr:rowOff>
    </xdr:to>
    <xdr:sp macro="" textlink="">
      <xdr:nvSpPr>
        <xdr:cNvPr id="465" name="楕円 464">
          <a:extLst>
            <a:ext uri="{FF2B5EF4-FFF2-40B4-BE49-F238E27FC236}">
              <a16:creationId xmlns:a16="http://schemas.microsoft.com/office/drawing/2014/main" id="{00000000-0008-0000-0300-0000D1010000}"/>
            </a:ext>
          </a:extLst>
        </xdr:cNvPr>
        <xdr:cNvSpPr/>
      </xdr:nvSpPr>
      <xdr:spPr>
        <a:xfrm>
          <a:off x="15240000" y="2824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168165</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4909800" y="2911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122809</xdr:rowOff>
    </xdr:from>
    <xdr:to>
      <xdr:col>68</xdr:col>
      <xdr:colOff>203200</xdr:colOff>
      <xdr:row>17</xdr:row>
      <xdr:rowOff>52959</xdr:rowOff>
    </xdr:to>
    <xdr:sp macro="" textlink="">
      <xdr:nvSpPr>
        <xdr:cNvPr id="467" name="楕円 466">
          <a:extLst>
            <a:ext uri="{FF2B5EF4-FFF2-40B4-BE49-F238E27FC236}">
              <a16:creationId xmlns:a16="http://schemas.microsoft.com/office/drawing/2014/main" id="{00000000-0008-0000-0300-0000D3010000}"/>
            </a:ext>
          </a:extLst>
        </xdr:cNvPr>
        <xdr:cNvSpPr/>
      </xdr:nvSpPr>
      <xdr:spPr>
        <a:xfrm>
          <a:off x="14351000" y="2866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37736</xdr:rowOff>
    </xdr:from>
    <xdr:ext cx="762000" cy="259045"/>
    <xdr:sp macro="" textlink="">
      <xdr:nvSpPr>
        <xdr:cNvPr id="468" name="テキスト ボックス 467">
          <a:extLst>
            <a:ext uri="{FF2B5EF4-FFF2-40B4-BE49-F238E27FC236}">
              <a16:creationId xmlns:a16="http://schemas.microsoft.com/office/drawing/2014/main" id="{00000000-0008-0000-0300-0000D4010000}"/>
            </a:ext>
          </a:extLst>
        </xdr:cNvPr>
        <xdr:cNvSpPr txBox="1"/>
      </xdr:nvSpPr>
      <xdr:spPr>
        <a:xfrm>
          <a:off x="14020800" y="2952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121602</xdr:rowOff>
    </xdr:from>
    <xdr:to>
      <xdr:col>64</xdr:col>
      <xdr:colOff>152400</xdr:colOff>
      <xdr:row>17</xdr:row>
      <xdr:rowOff>51752</xdr:rowOff>
    </xdr:to>
    <xdr:sp macro="" textlink="">
      <xdr:nvSpPr>
        <xdr:cNvPr id="469" name="楕円 468">
          <a:extLst>
            <a:ext uri="{FF2B5EF4-FFF2-40B4-BE49-F238E27FC236}">
              <a16:creationId xmlns:a16="http://schemas.microsoft.com/office/drawing/2014/main" id="{00000000-0008-0000-0300-0000D5010000}"/>
            </a:ext>
          </a:extLst>
        </xdr:cNvPr>
        <xdr:cNvSpPr/>
      </xdr:nvSpPr>
      <xdr:spPr>
        <a:xfrm>
          <a:off x="13462000" y="2864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36529</xdr:rowOff>
    </xdr:from>
    <xdr:ext cx="762000" cy="259045"/>
    <xdr:sp macro="" textlink="">
      <xdr:nvSpPr>
        <xdr:cNvPr id="470" name="テキスト ボックス 469">
          <a:extLst>
            <a:ext uri="{FF2B5EF4-FFF2-40B4-BE49-F238E27FC236}">
              <a16:creationId xmlns:a16="http://schemas.microsoft.com/office/drawing/2014/main" id="{00000000-0008-0000-0300-0000D6010000}"/>
            </a:ext>
          </a:extLst>
        </xdr:cNvPr>
        <xdr:cNvSpPr txBox="1"/>
      </xdr:nvSpPr>
      <xdr:spPr>
        <a:xfrm>
          <a:off x="13131800" y="2951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歳出は、退職手当や会計年度任用職員報酬等の増により増加（＋９１百万円）したものの算定の分母である歳入が普通交付税の増（＋３６５百万円）等により増加したため前年度比０．４％減少した。</a:t>
          </a:r>
        </a:p>
        <a:p>
          <a:r>
            <a:rPr kumimoji="1" lang="ja-JP" altLang="en-US" sz="1300">
              <a:latin typeface="ＭＳ Ｐゴシック" panose="020B0600070205080204" pitchFamily="50" charset="-128"/>
              <a:ea typeface="ＭＳ Ｐゴシック" panose="020B0600070205080204" pitchFamily="50" charset="-128"/>
            </a:rPr>
            <a:t>調整手当・特殊勤務手当の廃止、大幅な人員削減を行うなどして改善を図っており、今後も新規採用の抑制など人件費の削減に努める。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135164</xdr:rowOff>
    </xdr:from>
    <xdr:to>
      <xdr:col>24</xdr:col>
      <xdr:colOff>25400</xdr:colOff>
      <xdr:row>42</xdr:row>
      <xdr:rowOff>50800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93014"/>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22877</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722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50800</xdr:rowOff>
    </xdr:from>
    <xdr:to>
      <xdr:col>24</xdr:col>
      <xdr:colOff>114300</xdr:colOff>
      <xdr:row>42</xdr:row>
      <xdr:rowOff>50800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251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50091</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536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135164</xdr:rowOff>
    </xdr:from>
    <xdr:to>
      <xdr:col>24</xdr:col>
      <xdr:colOff>114300</xdr:colOff>
      <xdr:row>33</xdr:row>
      <xdr:rowOff>135164</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930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7257</xdr:rowOff>
    </xdr:from>
    <xdr:to>
      <xdr:col>24</xdr:col>
      <xdr:colOff>25400</xdr:colOff>
      <xdr:row>38</xdr:row>
      <xdr:rowOff>50800</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flipV="1">
          <a:off x="3987800" y="6522357"/>
          <a:ext cx="8382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144434</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3166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127907</xdr:rowOff>
    </xdr:from>
    <xdr:to>
      <xdr:col>24</xdr:col>
      <xdr:colOff>76200</xdr:colOff>
      <xdr:row>38</xdr:row>
      <xdr:rowOff>58057</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47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50800</xdr:rowOff>
    </xdr:from>
    <xdr:to>
      <xdr:col>19</xdr:col>
      <xdr:colOff>187325</xdr:colOff>
      <xdr:row>38</xdr:row>
      <xdr:rowOff>94343</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flipV="1">
          <a:off x="3098800" y="6565900"/>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65315</xdr:rowOff>
    </xdr:from>
    <xdr:to>
      <xdr:col>20</xdr:col>
      <xdr:colOff>38100</xdr:colOff>
      <xdr:row>38</xdr:row>
      <xdr:rowOff>166915</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580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151692</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6666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102507</xdr:rowOff>
    </xdr:from>
    <xdr:to>
      <xdr:col>15</xdr:col>
      <xdr:colOff>98425</xdr:colOff>
      <xdr:row>38</xdr:row>
      <xdr:rowOff>94343</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a:off x="2209800" y="6446157"/>
          <a:ext cx="8890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168728</xdr:rowOff>
    </xdr:from>
    <xdr:to>
      <xdr:col>15</xdr:col>
      <xdr:colOff>149225</xdr:colOff>
      <xdr:row>37</xdr:row>
      <xdr:rowOff>98878</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340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109055</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6109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1814</xdr:rowOff>
    </xdr:from>
    <xdr:to>
      <xdr:col>11</xdr:col>
      <xdr:colOff>9525</xdr:colOff>
      <xdr:row>37</xdr:row>
      <xdr:rowOff>102507</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174014"/>
          <a:ext cx="889000" cy="272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168728</xdr:rowOff>
    </xdr:from>
    <xdr:to>
      <xdr:col>11</xdr:col>
      <xdr:colOff>60325</xdr:colOff>
      <xdr:row>37</xdr:row>
      <xdr:rowOff>98878</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340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109055</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6109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168728</xdr:rowOff>
    </xdr:from>
    <xdr:to>
      <xdr:col>6</xdr:col>
      <xdr:colOff>171450</xdr:colOff>
      <xdr:row>37</xdr:row>
      <xdr:rowOff>98878</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340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83655</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642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127907</xdr:rowOff>
    </xdr:from>
    <xdr:to>
      <xdr:col>24</xdr:col>
      <xdr:colOff>76200</xdr:colOff>
      <xdr:row>38</xdr:row>
      <xdr:rowOff>58057</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47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99984</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443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0</xdr:rowOff>
    </xdr:from>
    <xdr:to>
      <xdr:col>20</xdr:col>
      <xdr:colOff>38100</xdr:colOff>
      <xdr:row>38</xdr:row>
      <xdr:rowOff>101600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5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111777</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283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43543</xdr:rowOff>
    </xdr:from>
    <xdr:to>
      <xdr:col>15</xdr:col>
      <xdr:colOff>149225</xdr:colOff>
      <xdr:row>38</xdr:row>
      <xdr:rowOff>145143</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558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129920</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64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51707</xdr:rowOff>
    </xdr:from>
    <xdr:to>
      <xdr:col>11</xdr:col>
      <xdr:colOff>60325</xdr:colOff>
      <xdr:row>37</xdr:row>
      <xdr:rowOff>153307</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39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138084</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48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122464</xdr:rowOff>
    </xdr:from>
    <xdr:to>
      <xdr:col>6</xdr:col>
      <xdr:colOff>171450</xdr:colOff>
      <xdr:row>36</xdr:row>
      <xdr:rowOff>52614</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123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62791</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5892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前年度比０．９％減少している。これは、算定の分母である歳入が普通交付税の増（＋３６５百万円）等により増加したことが主な要因である。</a:t>
          </a:r>
        </a:p>
        <a:p>
          <a:r>
            <a:rPr kumimoji="1" lang="ja-JP" altLang="en-US" sz="1300">
              <a:latin typeface="ＭＳ Ｐゴシック" panose="020B0600070205080204" pitchFamily="50" charset="-128"/>
              <a:ea typeface="ＭＳ Ｐゴシック" panose="020B0600070205080204" pitchFamily="50" charset="-128"/>
            </a:rPr>
            <a:t>今後は、豊前市公共施設等総合管理計画及び個別施設計画に基づき施設の維持管理を見直し経費削減に努める。</a:t>
          </a: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39370</xdr:rowOff>
    </xdr:from>
    <xdr:to>
      <xdr:col>82</xdr:col>
      <xdr:colOff>107950</xdr:colOff>
      <xdr:row>21</xdr:row>
      <xdr:rowOff>8890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6822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152417</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58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8890</xdr:rowOff>
    </xdr:from>
    <xdr:to>
      <xdr:col>82</xdr:col>
      <xdr:colOff>196850</xdr:colOff>
      <xdr:row>21</xdr:row>
      <xdr:rowOff>8890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609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125747</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2011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39370</xdr:rowOff>
    </xdr:from>
    <xdr:to>
      <xdr:col>82</xdr:col>
      <xdr:colOff>196850</xdr:colOff>
      <xdr:row>13</xdr:row>
      <xdr:rowOff>39370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68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127000</xdr:rowOff>
    </xdr:from>
    <xdr:to>
      <xdr:col>82</xdr:col>
      <xdr:colOff>107950</xdr:colOff>
      <xdr:row>17</xdr:row>
      <xdr:rowOff>24130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287020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92727</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664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76200</xdr:rowOff>
    </xdr:from>
    <xdr:to>
      <xdr:col>82</xdr:col>
      <xdr:colOff>158750</xdr:colOff>
      <xdr:row>17</xdr:row>
      <xdr:rowOff>6350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24130</xdr:rowOff>
    </xdr:from>
    <xdr:to>
      <xdr:col>78</xdr:col>
      <xdr:colOff>69850</xdr:colOff>
      <xdr:row>18</xdr:row>
      <xdr:rowOff>43180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293878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83820</xdr:rowOff>
    </xdr:from>
    <xdr:to>
      <xdr:col>78</xdr:col>
      <xdr:colOff>120650</xdr:colOff>
      <xdr:row>17</xdr:row>
      <xdr:rowOff>13970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82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24147</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595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138430</xdr:rowOff>
    </xdr:from>
    <xdr:to>
      <xdr:col>73</xdr:col>
      <xdr:colOff>180975</xdr:colOff>
      <xdr:row>18</xdr:row>
      <xdr:rowOff>43180</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305308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41910</xdr:rowOff>
    </xdr:from>
    <xdr:to>
      <xdr:col>74</xdr:col>
      <xdr:colOff>31750</xdr:colOff>
      <xdr:row>17</xdr:row>
      <xdr:rowOff>143510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956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153687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72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157480</xdr:rowOff>
    </xdr:from>
    <xdr:to>
      <xdr:col>69</xdr:col>
      <xdr:colOff>92075</xdr:colOff>
      <xdr:row>17</xdr:row>
      <xdr:rowOff>138430</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a:off x="13004800" y="290068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11430</xdr:rowOff>
    </xdr:from>
    <xdr:to>
      <xdr:col>69</xdr:col>
      <xdr:colOff>142875</xdr:colOff>
      <xdr:row>17</xdr:row>
      <xdr:rowOff>113030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123207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160020</xdr:rowOff>
    </xdr:from>
    <xdr:to>
      <xdr:col>65</xdr:col>
      <xdr:colOff>53975</xdr:colOff>
      <xdr:row>17</xdr:row>
      <xdr:rowOff>90170</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90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74947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98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76200</xdr:rowOff>
    </xdr:from>
    <xdr:to>
      <xdr:col>82</xdr:col>
      <xdr:colOff>158750</xdr:colOff>
      <xdr:row>17</xdr:row>
      <xdr:rowOff>6350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48277</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144780</xdr:rowOff>
    </xdr:from>
    <xdr:to>
      <xdr:col>78</xdr:col>
      <xdr:colOff>120650</xdr:colOff>
      <xdr:row>17</xdr:row>
      <xdr:rowOff>74930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88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59707</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2974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163830</xdr:rowOff>
    </xdr:from>
    <xdr:to>
      <xdr:col>74</xdr:col>
      <xdr:colOff>31750</xdr:colOff>
      <xdr:row>18</xdr:row>
      <xdr:rowOff>93980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3078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78757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16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87630</xdr:rowOff>
    </xdr:from>
    <xdr:to>
      <xdr:col>69</xdr:col>
      <xdr:colOff>142875</xdr:colOff>
      <xdr:row>18</xdr:row>
      <xdr:rowOff>17780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002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2557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08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106680</xdr:rowOff>
    </xdr:from>
    <xdr:to>
      <xdr:col>65</xdr:col>
      <xdr:colOff>53975</xdr:colOff>
      <xdr:row>17</xdr:row>
      <xdr:rowOff>36830</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84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47007</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261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歳出は、障害者自立支援給付費等の増により増加（＋１７百万円）したものの算定の分母である歳入が普通交付税の増（＋３６５百万円）等により増加したため前年度比０．６％減少した。</a:t>
          </a:r>
        </a:p>
        <a:p>
          <a:r>
            <a:rPr kumimoji="1" lang="ja-JP" altLang="en-US" sz="1300">
              <a:latin typeface="ＭＳ Ｐゴシック" panose="020B0600070205080204" pitchFamily="50" charset="-128"/>
              <a:ea typeface="ＭＳ Ｐゴシック" panose="020B0600070205080204" pitchFamily="50" charset="-128"/>
            </a:rPr>
            <a:t>類似団体平均と比較すると、扶助費に係る経常収支比率は高くなっている。要因として、私立保育園の比率が高いため、児童福祉費に係る扶助費が高くなっている。また、障害者福祉費も増加傾向にあり、扶助費増加の要因となっている。</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a:extLst>
            <a:ext uri="{FF2B5EF4-FFF2-40B4-BE49-F238E27FC236}">
              <a16:creationId xmlns:a16="http://schemas.microsoft.com/office/drawing/2014/main"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120650</xdr:rowOff>
    </xdr:from>
    <xdr:to>
      <xdr:col>24</xdr:col>
      <xdr:colOff>25400</xdr:colOff>
      <xdr:row>61</xdr:row>
      <xdr:rowOff>82550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4826000" y="920750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54627</xdr:rowOff>
    </xdr:from>
    <xdr:ext cx="762000" cy="259045"/>
    <xdr:sp macro="" textlink="">
      <xdr:nvSpPr>
        <xdr:cNvPr id="186" name="扶助費最小値テキスト">
          <a:extLst>
            <a:ext uri="{FF2B5EF4-FFF2-40B4-BE49-F238E27FC236}">
              <a16:creationId xmlns:a16="http://schemas.microsoft.com/office/drawing/2014/main" id="{00000000-0008-0000-0400-0000BA000000}"/>
            </a:ext>
          </a:extLst>
        </xdr:cNvPr>
        <xdr:cNvSpPr txBox="1"/>
      </xdr:nvSpPr>
      <xdr:spPr>
        <a:xfrm>
          <a:off x="4914900" y="1051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82550</xdr:rowOff>
    </xdr:from>
    <xdr:to>
      <xdr:col>24</xdr:col>
      <xdr:colOff>114300</xdr:colOff>
      <xdr:row>61</xdr:row>
      <xdr:rowOff>82550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1054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35577</xdr:rowOff>
    </xdr:from>
    <xdr:ext cx="762000" cy="259045"/>
    <xdr:sp macro="" textlink="">
      <xdr:nvSpPr>
        <xdr:cNvPr id="188" name="扶助費最大値テキスト">
          <a:extLst>
            <a:ext uri="{FF2B5EF4-FFF2-40B4-BE49-F238E27FC236}">
              <a16:creationId xmlns:a16="http://schemas.microsoft.com/office/drawing/2014/main" id="{00000000-0008-0000-0400-0000BC000000}"/>
            </a:ext>
          </a:extLst>
        </xdr:cNvPr>
        <xdr:cNvSpPr txBox="1"/>
      </xdr:nvSpPr>
      <xdr:spPr>
        <a:xfrm>
          <a:off x="49149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120650</xdr:rowOff>
    </xdr:from>
    <xdr:to>
      <xdr:col>24</xdr:col>
      <xdr:colOff>114300</xdr:colOff>
      <xdr:row>53</xdr:row>
      <xdr:rowOff>120650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920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19050</xdr:rowOff>
    </xdr:from>
    <xdr:to>
      <xdr:col>24</xdr:col>
      <xdr:colOff>25400</xdr:colOff>
      <xdr:row>59</xdr:row>
      <xdr:rowOff>95250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flipV="1">
          <a:off x="3987800" y="101346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41927</xdr:rowOff>
    </xdr:from>
    <xdr:ext cx="762000" cy="259045"/>
    <xdr:sp macro="" textlink="">
      <xdr:nvSpPr>
        <xdr:cNvPr id="191" name="扶助費平均値テキスト">
          <a:extLst>
            <a:ext uri="{FF2B5EF4-FFF2-40B4-BE49-F238E27FC236}">
              <a16:creationId xmlns:a16="http://schemas.microsoft.com/office/drawing/2014/main" id="{00000000-0008-0000-0400-0000BF000000}"/>
            </a:ext>
          </a:extLst>
        </xdr:cNvPr>
        <xdr:cNvSpPr txBox="1"/>
      </xdr:nvSpPr>
      <xdr:spPr>
        <a:xfrm>
          <a:off x="4914900" y="9471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25400</xdr:rowOff>
    </xdr:from>
    <xdr:to>
      <xdr:col>24</xdr:col>
      <xdr:colOff>76200</xdr:colOff>
      <xdr:row>56</xdr:row>
      <xdr:rowOff>127000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4775200" y="9626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95250</xdr:rowOff>
    </xdr:from>
    <xdr:to>
      <xdr:col>19</xdr:col>
      <xdr:colOff>187325</xdr:colOff>
      <xdr:row>59</xdr:row>
      <xdr:rowOff>133350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3098800" y="102108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88900</xdr:rowOff>
    </xdr:from>
    <xdr:to>
      <xdr:col>20</xdr:col>
      <xdr:colOff>38100</xdr:colOff>
      <xdr:row>57</xdr:row>
      <xdr:rowOff>19050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937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29227</xdr:rowOff>
    </xdr:from>
    <xdr:ext cx="7366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3606800" y="9458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133350</xdr:rowOff>
    </xdr:from>
    <xdr:to>
      <xdr:col>15</xdr:col>
      <xdr:colOff>98425</xdr:colOff>
      <xdr:row>61</xdr:row>
      <xdr:rowOff>6350</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flipV="1">
          <a:off x="2209800" y="10248900"/>
          <a:ext cx="889000" cy="21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57150</xdr:rowOff>
    </xdr:from>
    <xdr:to>
      <xdr:col>15</xdr:col>
      <xdr:colOff>149225</xdr:colOff>
      <xdr:row>57</xdr:row>
      <xdr:rowOff>158750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3048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168927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717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61</xdr:row>
      <xdr:rowOff>6350</xdr:rowOff>
    </xdr:from>
    <xdr:to>
      <xdr:col>11</xdr:col>
      <xdr:colOff>9525</xdr:colOff>
      <xdr:row>61</xdr:row>
      <xdr:rowOff>69850</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flipV="1">
          <a:off x="1320800" y="104648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19050</xdr:rowOff>
    </xdr:from>
    <xdr:to>
      <xdr:col>11</xdr:col>
      <xdr:colOff>60325</xdr:colOff>
      <xdr:row>57</xdr:row>
      <xdr:rowOff>120650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2159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130827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828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19050</xdr:rowOff>
    </xdr:from>
    <xdr:to>
      <xdr:col>6</xdr:col>
      <xdr:colOff>171450</xdr:colOff>
      <xdr:row>57</xdr:row>
      <xdr:rowOff>120650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1270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130827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939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139700</xdr:rowOff>
    </xdr:from>
    <xdr:to>
      <xdr:col>24</xdr:col>
      <xdr:colOff>76200</xdr:colOff>
      <xdr:row>59</xdr:row>
      <xdr:rowOff>69850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4775200" y="1008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111777</xdr:rowOff>
    </xdr:from>
    <xdr:ext cx="762000" cy="259045"/>
    <xdr:sp macro="" textlink="">
      <xdr:nvSpPr>
        <xdr:cNvPr id="210" name="扶助費該当値テキスト">
          <a:extLst>
            <a:ext uri="{FF2B5EF4-FFF2-40B4-BE49-F238E27FC236}">
              <a16:creationId xmlns:a16="http://schemas.microsoft.com/office/drawing/2014/main" id="{00000000-0008-0000-0400-0000D2000000}"/>
            </a:ext>
          </a:extLst>
        </xdr:cNvPr>
        <xdr:cNvSpPr txBox="1"/>
      </xdr:nvSpPr>
      <xdr:spPr>
        <a:xfrm>
          <a:off x="4914900" y="1005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44450</xdr:rowOff>
    </xdr:from>
    <xdr:to>
      <xdr:col>20</xdr:col>
      <xdr:colOff>38100</xdr:colOff>
      <xdr:row>59</xdr:row>
      <xdr:rowOff>146050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937000" y="1016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130827</xdr:rowOff>
    </xdr:from>
    <xdr:ext cx="7366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3606800" y="10246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82550</xdr:rowOff>
    </xdr:from>
    <xdr:to>
      <xdr:col>15</xdr:col>
      <xdr:colOff>149225</xdr:colOff>
      <xdr:row>60</xdr:row>
      <xdr:rowOff>12700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048000" y="1019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168927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2717800" y="1028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60</xdr:row>
      <xdr:rowOff>127000</xdr:rowOff>
    </xdr:from>
    <xdr:to>
      <xdr:col>11</xdr:col>
      <xdr:colOff>60325</xdr:colOff>
      <xdr:row>61</xdr:row>
      <xdr:rowOff>57150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2159000" y="1041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61</xdr:row>
      <xdr:rowOff>41927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18288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61</xdr:row>
      <xdr:rowOff>19050</xdr:rowOff>
    </xdr:from>
    <xdr:to>
      <xdr:col>6</xdr:col>
      <xdr:colOff>171450</xdr:colOff>
      <xdr:row>61</xdr:row>
      <xdr:rowOff>120650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1270000" y="1047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61</xdr:row>
      <xdr:rowOff>105427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939800" y="1056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前年度比０．９％減少している。これは、算定の分母である歳入が普通交付税の増（＋３６５百万円）等により増加したことが主な要因である。</a:t>
          </a:r>
        </a:p>
        <a:p>
          <a:r>
            <a:rPr kumimoji="1" lang="ja-JP" altLang="en-US" sz="1300">
              <a:latin typeface="ＭＳ Ｐゴシック" panose="020B0600070205080204" pitchFamily="50" charset="-128"/>
              <a:ea typeface="ＭＳ Ｐゴシック" panose="020B0600070205080204" pitchFamily="50" charset="-128"/>
            </a:rPr>
            <a:t>繰出金の適正な支出のため公営企業会計の経費節減や独立採算の原則に立ち返った料金の値上げによる健全化、国民健康保険事業会計においても国民健康保険税の適正化を図ることなどにより、普通会計の負担額を減らしていくよう努める。</a:t>
          </a:r>
        </a:p>
      </xdr:txBody>
    </xdr:sp>
    <xdr:clientData/>
  </xdr:twoCellAnchor>
  <xdr:oneCellAnchor>
    <xdr:from>
      <xdr:col>62</xdr:col>
      <xdr:colOff>6350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168910</xdr:rowOff>
    </xdr:from>
    <xdr:to>
      <xdr:col>82</xdr:col>
      <xdr:colOff>107950</xdr:colOff>
      <xdr:row>60</xdr:row>
      <xdr:rowOff>142240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255760"/>
          <a:ext cx="0" cy="1173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114317</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401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142240</xdr:rowOff>
    </xdr:from>
    <xdr:to>
      <xdr:col>82</xdr:col>
      <xdr:colOff>196850</xdr:colOff>
      <xdr:row>60</xdr:row>
      <xdr:rowOff>142240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429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83837</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99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168910</xdr:rowOff>
    </xdr:from>
    <xdr:to>
      <xdr:col>82</xdr:col>
      <xdr:colOff>196850</xdr:colOff>
      <xdr:row>53</xdr:row>
      <xdr:rowOff>168910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255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8890</xdr:rowOff>
    </xdr:from>
    <xdr:to>
      <xdr:col>82</xdr:col>
      <xdr:colOff>107950</xdr:colOff>
      <xdr:row>57</xdr:row>
      <xdr:rowOff>77470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78154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8907</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438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163830</xdr:rowOff>
    </xdr:from>
    <xdr:to>
      <xdr:col>82</xdr:col>
      <xdr:colOff>158750</xdr:colOff>
      <xdr:row>56</xdr:row>
      <xdr:rowOff>93980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54610</xdr:rowOff>
    </xdr:from>
    <xdr:to>
      <xdr:col>78</xdr:col>
      <xdr:colOff>69850</xdr:colOff>
      <xdr:row>57</xdr:row>
      <xdr:rowOff>77470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98272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30480</xdr:rowOff>
    </xdr:from>
    <xdr:to>
      <xdr:col>78</xdr:col>
      <xdr:colOff>120650</xdr:colOff>
      <xdr:row>56</xdr:row>
      <xdr:rowOff>132080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142257</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31750</xdr:rowOff>
    </xdr:from>
    <xdr:to>
      <xdr:col>73</xdr:col>
      <xdr:colOff>180975</xdr:colOff>
      <xdr:row>57</xdr:row>
      <xdr:rowOff>54610</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a:off x="13893800" y="98044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160020</xdr:rowOff>
    </xdr:from>
    <xdr:to>
      <xdr:col>74</xdr:col>
      <xdr:colOff>31750</xdr:colOff>
      <xdr:row>57</xdr:row>
      <xdr:rowOff>90170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100347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530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8890</xdr:rowOff>
    </xdr:from>
    <xdr:to>
      <xdr:col>69</xdr:col>
      <xdr:colOff>92075</xdr:colOff>
      <xdr:row>57</xdr:row>
      <xdr:rowOff>31750</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97815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49530</xdr:rowOff>
    </xdr:from>
    <xdr:to>
      <xdr:col>69</xdr:col>
      <xdr:colOff>142875</xdr:colOff>
      <xdr:row>57</xdr:row>
      <xdr:rowOff>151130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82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135907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90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72390</xdr:rowOff>
    </xdr:from>
    <xdr:to>
      <xdr:col>65</xdr:col>
      <xdr:colOff>53975</xdr:colOff>
      <xdr:row>58</xdr:row>
      <xdr:rowOff>2540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845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158767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93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129540</xdr:rowOff>
    </xdr:from>
    <xdr:to>
      <xdr:col>82</xdr:col>
      <xdr:colOff>158750</xdr:colOff>
      <xdr:row>57</xdr:row>
      <xdr:rowOff>59690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73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101617</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702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26670</xdr:rowOff>
    </xdr:from>
    <xdr:to>
      <xdr:col>78</xdr:col>
      <xdr:colOff>120650</xdr:colOff>
      <xdr:row>57</xdr:row>
      <xdr:rowOff>128270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79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113047</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885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3810</xdr:rowOff>
    </xdr:from>
    <xdr:to>
      <xdr:col>74</xdr:col>
      <xdr:colOff>31750</xdr:colOff>
      <xdr:row>57</xdr:row>
      <xdr:rowOff>105410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77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90187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862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152400</xdr:rowOff>
    </xdr:from>
    <xdr:to>
      <xdr:col>69</xdr:col>
      <xdr:colOff>142875</xdr:colOff>
      <xdr:row>57</xdr:row>
      <xdr:rowOff>82550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92727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129540</xdr:rowOff>
    </xdr:from>
    <xdr:to>
      <xdr:col>65</xdr:col>
      <xdr:colOff>53975</xdr:colOff>
      <xdr:row>57</xdr:row>
      <xdr:rowOff>59690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73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69867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49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類似団体平均と比較すると、補助費等に係る経常収支比率は高くなっている。これは、①ゴミ処理業務や消防業務等を一部事務組合で行っており、その負担金が多額になっている　②公共下水道事業に対する補助金が多額になっていることが原因である。今後は一部事務組合に対して行財政運営の改善を求め、各構成団体と協議しながら負担金の削減について推進する。また、各公営企業会計の健全な経営に向けた取り組みを推進し、補助金の抑制に努める。</a:t>
          </a: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a:extLst>
            <a:ext uri="{FF2B5EF4-FFF2-40B4-BE49-F238E27FC236}">
              <a16:creationId xmlns:a16="http://schemas.microsoft.com/office/drawing/2014/main" id="{00000000-0008-0000-0400-00002F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85852</xdr:rowOff>
    </xdr:from>
    <xdr:to>
      <xdr:col>82</xdr:col>
      <xdr:colOff>107950</xdr:colOff>
      <xdr:row>40</xdr:row>
      <xdr:rowOff>145288</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6510000" y="5915152"/>
          <a:ext cx="0" cy="1088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117365</xdr:rowOff>
    </xdr:from>
    <xdr:ext cx="762000" cy="259045"/>
    <xdr:sp macro="" textlink="">
      <xdr:nvSpPr>
        <xdr:cNvPr id="305" name="補助費等最小値テキスト">
          <a:extLst>
            <a:ext uri="{FF2B5EF4-FFF2-40B4-BE49-F238E27FC236}">
              <a16:creationId xmlns:a16="http://schemas.microsoft.com/office/drawing/2014/main" id="{00000000-0008-0000-0400-000031010000}"/>
            </a:ext>
          </a:extLst>
        </xdr:cNvPr>
        <xdr:cNvSpPr txBox="1"/>
      </xdr:nvSpPr>
      <xdr:spPr>
        <a:xfrm>
          <a:off x="16598900" y="6975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145288</xdr:rowOff>
    </xdr:from>
    <xdr:to>
      <xdr:col>82</xdr:col>
      <xdr:colOff>196850</xdr:colOff>
      <xdr:row>40</xdr:row>
      <xdr:rowOff>145288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6421100" y="7003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779</xdr:rowOff>
    </xdr:from>
    <xdr:ext cx="762000" cy="259045"/>
    <xdr:sp macro="" textlink="">
      <xdr:nvSpPr>
        <xdr:cNvPr id="307" name="補助費等最大値テキスト">
          <a:extLst>
            <a:ext uri="{FF2B5EF4-FFF2-40B4-BE49-F238E27FC236}">
              <a16:creationId xmlns:a16="http://schemas.microsoft.com/office/drawing/2014/main" id="{00000000-0008-0000-0400-000033010000}"/>
            </a:ext>
          </a:extLst>
        </xdr:cNvPr>
        <xdr:cNvSpPr txBox="1"/>
      </xdr:nvSpPr>
      <xdr:spPr>
        <a:xfrm>
          <a:off x="16598900" y="5658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85852</xdr:rowOff>
    </xdr:from>
    <xdr:to>
      <xdr:col>82</xdr:col>
      <xdr:colOff>196850</xdr:colOff>
      <xdr:row>34</xdr:row>
      <xdr:rowOff>85852</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5915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37846</xdr:rowOff>
    </xdr:from>
    <xdr:to>
      <xdr:col>82</xdr:col>
      <xdr:colOff>107950</xdr:colOff>
      <xdr:row>37</xdr:row>
      <xdr:rowOff>74422</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5671800" y="6381496"/>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147591</xdr:rowOff>
    </xdr:from>
    <xdr:ext cx="762000" cy="259045"/>
    <xdr:sp macro="" textlink="">
      <xdr:nvSpPr>
        <xdr:cNvPr id="310" name="補助費等平均値テキスト">
          <a:extLst>
            <a:ext uri="{FF2B5EF4-FFF2-40B4-BE49-F238E27FC236}">
              <a16:creationId xmlns:a16="http://schemas.microsoft.com/office/drawing/2014/main" id="{00000000-0008-0000-0400-000036010000}"/>
            </a:ext>
          </a:extLst>
        </xdr:cNvPr>
        <xdr:cNvSpPr txBox="1"/>
      </xdr:nvSpPr>
      <xdr:spPr>
        <a:xfrm>
          <a:off x="16598900" y="61483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131064</xdr:rowOff>
    </xdr:from>
    <xdr:to>
      <xdr:col>82</xdr:col>
      <xdr:colOff>158750</xdr:colOff>
      <xdr:row>37</xdr:row>
      <xdr:rowOff>61214</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64592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74422</xdr:rowOff>
    </xdr:from>
    <xdr:to>
      <xdr:col>78</xdr:col>
      <xdr:colOff>69850</xdr:colOff>
      <xdr:row>37</xdr:row>
      <xdr:rowOff>83566</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4782800" y="641807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14478</xdr:rowOff>
    </xdr:from>
    <xdr:to>
      <xdr:col>78</xdr:col>
      <xdr:colOff>120650</xdr:colOff>
      <xdr:row>37</xdr:row>
      <xdr:rowOff>116078</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5621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126255</xdr:rowOff>
    </xdr:from>
    <xdr:ext cx="7366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5290800" y="6127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83566</xdr:rowOff>
    </xdr:from>
    <xdr:to>
      <xdr:col>73</xdr:col>
      <xdr:colOff>180975</xdr:colOff>
      <xdr:row>37</xdr:row>
      <xdr:rowOff>110998</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flipV="1">
          <a:off x="13893800" y="642721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131064</xdr:rowOff>
    </xdr:from>
    <xdr:to>
      <xdr:col>74</xdr:col>
      <xdr:colOff>31750</xdr:colOff>
      <xdr:row>37</xdr:row>
      <xdr:rowOff>61214</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4732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71391</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4401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110998</xdr:rowOff>
    </xdr:from>
    <xdr:to>
      <xdr:col>69</xdr:col>
      <xdr:colOff>92075</xdr:colOff>
      <xdr:row>38</xdr:row>
      <xdr:rowOff>49276</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flipV="1">
          <a:off x="13004800" y="6454648"/>
          <a:ext cx="8890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103632</xdr:rowOff>
    </xdr:from>
    <xdr:to>
      <xdr:col>69</xdr:col>
      <xdr:colOff>142875</xdr:colOff>
      <xdr:row>37</xdr:row>
      <xdr:rowOff>33782</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3843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43959</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512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94488</xdr:rowOff>
    </xdr:from>
    <xdr:to>
      <xdr:col>65</xdr:col>
      <xdr:colOff>53975</xdr:colOff>
      <xdr:row>37</xdr:row>
      <xdr:rowOff>24638</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29540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34815</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623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158496</xdr:rowOff>
    </xdr:from>
    <xdr:to>
      <xdr:col>82</xdr:col>
      <xdr:colOff>158750</xdr:colOff>
      <xdr:row>37</xdr:row>
      <xdr:rowOff>88646</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6459200" y="6330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130573</xdr:rowOff>
    </xdr:from>
    <xdr:ext cx="762000" cy="259045"/>
    <xdr:sp macro="" textlink="">
      <xdr:nvSpPr>
        <xdr:cNvPr id="329" name="補助費等該当値テキスト">
          <a:extLst>
            <a:ext uri="{FF2B5EF4-FFF2-40B4-BE49-F238E27FC236}">
              <a16:creationId xmlns:a16="http://schemas.microsoft.com/office/drawing/2014/main" id="{00000000-0008-0000-0400-000049010000}"/>
            </a:ext>
          </a:extLst>
        </xdr:cNvPr>
        <xdr:cNvSpPr txBox="1"/>
      </xdr:nvSpPr>
      <xdr:spPr>
        <a:xfrm>
          <a:off x="16598900" y="6302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23622</xdr:rowOff>
    </xdr:from>
    <xdr:to>
      <xdr:col>78</xdr:col>
      <xdr:colOff>120650</xdr:colOff>
      <xdr:row>37</xdr:row>
      <xdr:rowOff>125222</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5621000" y="636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109999</xdr:rowOff>
    </xdr:from>
    <xdr:ext cx="7366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5290800" y="6453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32766</xdr:rowOff>
    </xdr:from>
    <xdr:to>
      <xdr:col>74</xdr:col>
      <xdr:colOff>31750</xdr:colOff>
      <xdr:row>37</xdr:row>
      <xdr:rowOff>134366</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4732000" y="6376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119143</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4401800" y="6462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60198</xdr:rowOff>
    </xdr:from>
    <xdr:to>
      <xdr:col>69</xdr:col>
      <xdr:colOff>142875</xdr:colOff>
      <xdr:row>37</xdr:row>
      <xdr:rowOff>161798</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3843000" y="6403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146575</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3512800" y="6490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169926</xdr:rowOff>
    </xdr:from>
    <xdr:to>
      <xdr:col>65</xdr:col>
      <xdr:colOff>53975</xdr:colOff>
      <xdr:row>38</xdr:row>
      <xdr:rowOff>100076</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2954000" y="651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84853</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2623800" y="6599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前年度比１．４％減少しており、類似団体平均と比較しても低くなっている。これは、①近年地方債の新規発行を伴う普通建設事業を抑制した　②地方債残高を確実に減らしていくために、地方債発行額を元金償還額の範囲内に抑えた　③市中銀行等への任意の繰上償還を実施したことによるものである。今後もこの方針を堅持しつつ、地方債残高の縮減に努める。</a:t>
          </a:r>
        </a:p>
      </xdr:txBody>
    </xdr:sp>
    <xdr:clientData/>
  </xdr:twoCellAnchor>
  <xdr:oneCellAnchor>
    <xdr:from>
      <xdr:col>3</xdr:col>
      <xdr:colOff>123825</xdr:colOff>
      <xdr:row>69</xdr:row>
      <xdr:rowOff>107950</xdr:rowOff>
    </xdr:from>
    <xdr:ext cx="298543" cy="225703"/>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a:extLst>
            <a:ext uri="{FF2B5EF4-FFF2-40B4-BE49-F238E27FC236}">
              <a16:creationId xmlns:a16="http://schemas.microsoft.com/office/drawing/2014/main" id="{00000000-0008-0000-0400-00006C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50800</xdr:rowOff>
    </xdr:from>
    <xdr:to>
      <xdr:col>24</xdr:col>
      <xdr:colOff>25400</xdr:colOff>
      <xdr:row>81</xdr:row>
      <xdr:rowOff>24130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flipV="1">
          <a:off x="4826000" y="12395200"/>
          <a:ext cx="0" cy="15163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167657</xdr:rowOff>
    </xdr:from>
    <xdr:ext cx="762000" cy="259045"/>
    <xdr:sp macro="" textlink="">
      <xdr:nvSpPr>
        <xdr:cNvPr id="366" name="公債費最小値テキスト">
          <a:extLst>
            <a:ext uri="{FF2B5EF4-FFF2-40B4-BE49-F238E27FC236}">
              <a16:creationId xmlns:a16="http://schemas.microsoft.com/office/drawing/2014/main" id="{00000000-0008-0000-0400-00006E010000}"/>
            </a:ext>
          </a:extLst>
        </xdr:cNvPr>
        <xdr:cNvSpPr txBox="1"/>
      </xdr:nvSpPr>
      <xdr:spPr>
        <a:xfrm>
          <a:off x="4914900" y="13883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24130</xdr:rowOff>
    </xdr:from>
    <xdr:to>
      <xdr:col>24</xdr:col>
      <xdr:colOff>114300</xdr:colOff>
      <xdr:row>81</xdr:row>
      <xdr:rowOff>24130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3911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137177</xdr:rowOff>
    </xdr:from>
    <xdr:ext cx="762000" cy="259045"/>
    <xdr:sp macro="" textlink="">
      <xdr:nvSpPr>
        <xdr:cNvPr id="368" name="公債費最大値テキスト">
          <a:extLst>
            <a:ext uri="{FF2B5EF4-FFF2-40B4-BE49-F238E27FC236}">
              <a16:creationId xmlns:a16="http://schemas.microsoft.com/office/drawing/2014/main" id="{00000000-0008-0000-0400-000070010000}"/>
            </a:ext>
          </a:extLst>
        </xdr:cNvPr>
        <xdr:cNvSpPr txBox="1"/>
      </xdr:nvSpPr>
      <xdr:spPr>
        <a:xfrm>
          <a:off x="4914900" y="1213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50800</xdr:rowOff>
    </xdr:from>
    <xdr:to>
      <xdr:col>24</xdr:col>
      <xdr:colOff>114300</xdr:colOff>
      <xdr:row>72</xdr:row>
      <xdr:rowOff>50800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239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62230</xdr:rowOff>
    </xdr:from>
    <xdr:to>
      <xdr:col>24</xdr:col>
      <xdr:colOff>25400</xdr:colOff>
      <xdr:row>77</xdr:row>
      <xdr:rowOff>168911</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987800" y="13263880"/>
          <a:ext cx="8382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82566</xdr:rowOff>
    </xdr:from>
    <xdr:ext cx="762000" cy="259045"/>
    <xdr:sp macro="" textlink="">
      <xdr:nvSpPr>
        <xdr:cNvPr id="371" name="公債費平均値テキスト">
          <a:extLst>
            <a:ext uri="{FF2B5EF4-FFF2-40B4-BE49-F238E27FC236}">
              <a16:creationId xmlns:a16="http://schemas.microsoft.com/office/drawing/2014/main" id="{00000000-0008-0000-0400-000073010000}"/>
            </a:ext>
          </a:extLst>
        </xdr:cNvPr>
        <xdr:cNvSpPr txBox="1"/>
      </xdr:nvSpPr>
      <xdr:spPr>
        <a:xfrm>
          <a:off x="4914900" y="132842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110489</xdr:rowOff>
    </xdr:from>
    <xdr:to>
      <xdr:col>24</xdr:col>
      <xdr:colOff>76200</xdr:colOff>
      <xdr:row>78</xdr:row>
      <xdr:rowOff>40639</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47752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123189</xdr:rowOff>
    </xdr:from>
    <xdr:to>
      <xdr:col>19</xdr:col>
      <xdr:colOff>187325</xdr:colOff>
      <xdr:row>77</xdr:row>
      <xdr:rowOff>168911</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3098800" y="13324839"/>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78</xdr:row>
      <xdr:rowOff>15239</xdr:rowOff>
    </xdr:from>
    <xdr:to>
      <xdr:col>20</xdr:col>
      <xdr:colOff>38100</xdr:colOff>
      <xdr:row>78</xdr:row>
      <xdr:rowOff>116839</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937000" y="1338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101616</xdr:rowOff>
    </xdr:from>
    <xdr:ext cx="7366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606800" y="13474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123189</xdr:rowOff>
    </xdr:from>
    <xdr:to>
      <xdr:col>15</xdr:col>
      <xdr:colOff>98425</xdr:colOff>
      <xdr:row>77</xdr:row>
      <xdr:rowOff>123189</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2209800" y="133248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78</xdr:row>
      <xdr:rowOff>15239</xdr:rowOff>
    </xdr:from>
    <xdr:to>
      <xdr:col>15</xdr:col>
      <xdr:colOff>149225</xdr:colOff>
      <xdr:row>78</xdr:row>
      <xdr:rowOff>116839</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3048000" y="1338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101616</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717800" y="1347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92711</xdr:rowOff>
    </xdr:from>
    <xdr:to>
      <xdr:col>11</xdr:col>
      <xdr:colOff>9525</xdr:colOff>
      <xdr:row>77</xdr:row>
      <xdr:rowOff>123189</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a:off x="1320800" y="13294361"/>
          <a:ext cx="889000" cy="30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78</xdr:row>
      <xdr:rowOff>0</xdr:rowOff>
    </xdr:from>
    <xdr:to>
      <xdr:col>11</xdr:col>
      <xdr:colOff>60325</xdr:colOff>
      <xdr:row>78</xdr:row>
      <xdr:rowOff>101600</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2159000" y="1337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86377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828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22861</xdr:rowOff>
    </xdr:from>
    <xdr:to>
      <xdr:col>6</xdr:col>
      <xdr:colOff>171450</xdr:colOff>
      <xdr:row>78</xdr:row>
      <xdr:rowOff>124461</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1270000" y="13395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109238</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939800" y="13482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11430</xdr:rowOff>
    </xdr:from>
    <xdr:to>
      <xdr:col>24</xdr:col>
      <xdr:colOff>76200</xdr:colOff>
      <xdr:row>77</xdr:row>
      <xdr:rowOff>113030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4775200" y="13213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27957</xdr:rowOff>
    </xdr:from>
    <xdr:ext cx="762000" cy="259045"/>
    <xdr:sp macro="" textlink="">
      <xdr:nvSpPr>
        <xdr:cNvPr id="390" name="公債費該当値テキスト">
          <a:extLst>
            <a:ext uri="{FF2B5EF4-FFF2-40B4-BE49-F238E27FC236}">
              <a16:creationId xmlns:a16="http://schemas.microsoft.com/office/drawing/2014/main" id="{00000000-0008-0000-0400-000086010000}"/>
            </a:ext>
          </a:extLst>
        </xdr:cNvPr>
        <xdr:cNvSpPr txBox="1"/>
      </xdr:nvSpPr>
      <xdr:spPr>
        <a:xfrm>
          <a:off x="4914900" y="1305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118111</xdr:rowOff>
    </xdr:from>
    <xdr:to>
      <xdr:col>20</xdr:col>
      <xdr:colOff>38100</xdr:colOff>
      <xdr:row>78</xdr:row>
      <xdr:rowOff>48261</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937000" y="13319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58438</xdr:rowOff>
    </xdr:from>
    <xdr:ext cx="7366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3606800" y="130886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72389</xdr:rowOff>
    </xdr:from>
    <xdr:to>
      <xdr:col>15</xdr:col>
      <xdr:colOff>149225</xdr:colOff>
      <xdr:row>78</xdr:row>
      <xdr:rowOff>2539</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048000" y="13274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12716</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2717800" y="13042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72389</xdr:rowOff>
    </xdr:from>
    <xdr:to>
      <xdr:col>11</xdr:col>
      <xdr:colOff>60325</xdr:colOff>
      <xdr:row>78</xdr:row>
      <xdr:rowOff>2539</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2159000" y="13274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12716</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828800" y="13042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41911</xdr:rowOff>
    </xdr:from>
    <xdr:to>
      <xdr:col>6</xdr:col>
      <xdr:colOff>171450</xdr:colOff>
      <xdr:row>77</xdr:row>
      <xdr:rowOff>143511</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1270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153688</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939800" y="13012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類似団体平均と比較すると６．０％上回っている。その主な原因は扶助費が３．６％、補助費等が０．６％、その他が２．２％、類似団体の数値をそれぞれ上回っていることである。</a:t>
          </a:r>
        </a:p>
      </xdr:txBody>
    </xdr:sp>
    <xdr:clientData/>
  </xdr:twoCellAnchor>
  <xdr:oneCellAnchor>
    <xdr:from>
      <xdr:col>62</xdr:col>
      <xdr:colOff>6350</xdr:colOff>
      <xdr:row>69</xdr:row>
      <xdr:rowOff>107950</xdr:rowOff>
    </xdr:from>
    <xdr:ext cx="298543" cy="225703"/>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a:extLst>
            <a:ext uri="{FF2B5EF4-FFF2-40B4-BE49-F238E27FC236}">
              <a16:creationId xmlns:a16="http://schemas.microsoft.com/office/drawing/2014/main" id="{00000000-0008-0000-0400-0000A7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143002</xdr:rowOff>
    </xdr:from>
    <xdr:to>
      <xdr:col>82</xdr:col>
      <xdr:colOff>107950</xdr:colOff>
      <xdr:row>80</xdr:row>
      <xdr:rowOff>76708</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6510000" y="12658852"/>
          <a:ext cx="0" cy="1133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48785</xdr:rowOff>
    </xdr:from>
    <xdr:ext cx="762000" cy="259045"/>
    <xdr:sp macro="" textlink="">
      <xdr:nvSpPr>
        <xdr:cNvPr id="425" name="公債費以外最小値テキスト">
          <a:extLst>
            <a:ext uri="{FF2B5EF4-FFF2-40B4-BE49-F238E27FC236}">
              <a16:creationId xmlns:a16="http://schemas.microsoft.com/office/drawing/2014/main" id="{00000000-0008-0000-0400-0000A9010000}"/>
            </a:ext>
          </a:extLst>
        </xdr:cNvPr>
        <xdr:cNvSpPr txBox="1"/>
      </xdr:nvSpPr>
      <xdr:spPr>
        <a:xfrm>
          <a:off x="16598900" y="13764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76708</xdr:rowOff>
    </xdr:from>
    <xdr:to>
      <xdr:col>82</xdr:col>
      <xdr:colOff>196850</xdr:colOff>
      <xdr:row>80</xdr:row>
      <xdr:rowOff>76708</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3792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57929</xdr:rowOff>
    </xdr:from>
    <xdr:ext cx="762000" cy="259045"/>
    <xdr:sp macro="" textlink="">
      <xdr:nvSpPr>
        <xdr:cNvPr id="427" name="公債費以外最大値テキスト">
          <a:extLst>
            <a:ext uri="{FF2B5EF4-FFF2-40B4-BE49-F238E27FC236}">
              <a16:creationId xmlns:a16="http://schemas.microsoft.com/office/drawing/2014/main" id="{00000000-0008-0000-0400-0000AB010000}"/>
            </a:ext>
          </a:extLst>
        </xdr:cNvPr>
        <xdr:cNvSpPr txBox="1"/>
      </xdr:nvSpPr>
      <xdr:spPr>
        <a:xfrm>
          <a:off x="16598900" y="12402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143002</xdr:rowOff>
    </xdr:from>
    <xdr:to>
      <xdr:col>82</xdr:col>
      <xdr:colOff>196850</xdr:colOff>
      <xdr:row>73</xdr:row>
      <xdr:rowOff>143002</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2658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152146</xdr:rowOff>
    </xdr:from>
    <xdr:to>
      <xdr:col>82</xdr:col>
      <xdr:colOff>107950</xdr:colOff>
      <xdr:row>78</xdr:row>
      <xdr:rowOff>145287</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flipV="1">
          <a:off x="15671800" y="13353796"/>
          <a:ext cx="838200" cy="164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15003</xdr:rowOff>
    </xdr:from>
    <xdr:ext cx="762000" cy="259045"/>
    <xdr:sp macro="" textlink="">
      <xdr:nvSpPr>
        <xdr:cNvPr id="430" name="公債費以外平均値テキスト">
          <a:extLst>
            <a:ext uri="{FF2B5EF4-FFF2-40B4-BE49-F238E27FC236}">
              <a16:creationId xmlns:a16="http://schemas.microsoft.com/office/drawing/2014/main" id="{00000000-0008-0000-0400-0000AE010000}"/>
            </a:ext>
          </a:extLst>
        </xdr:cNvPr>
        <xdr:cNvSpPr txBox="1"/>
      </xdr:nvSpPr>
      <xdr:spPr>
        <a:xfrm>
          <a:off x="16598900" y="128737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169926</xdr:rowOff>
    </xdr:from>
    <xdr:to>
      <xdr:col>82</xdr:col>
      <xdr:colOff>158750</xdr:colOff>
      <xdr:row>76</xdr:row>
      <xdr:rowOff>100076</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6459200" y="13028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145287</xdr:rowOff>
    </xdr:from>
    <xdr:to>
      <xdr:col>78</xdr:col>
      <xdr:colOff>69850</xdr:colOff>
      <xdr:row>79</xdr:row>
      <xdr:rowOff>115570</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4782800" y="13518387"/>
          <a:ext cx="889000" cy="141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149352</xdr:rowOff>
    </xdr:from>
    <xdr:to>
      <xdr:col>78</xdr:col>
      <xdr:colOff>120650</xdr:colOff>
      <xdr:row>77</xdr:row>
      <xdr:rowOff>79502</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5621000" y="1317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89679</xdr:rowOff>
    </xdr:from>
    <xdr:ext cx="7366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290800" y="129484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92711</xdr:rowOff>
    </xdr:from>
    <xdr:to>
      <xdr:col>73</xdr:col>
      <xdr:colOff>180975</xdr:colOff>
      <xdr:row>79</xdr:row>
      <xdr:rowOff>115570</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3893800" y="136372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28194</xdr:rowOff>
    </xdr:from>
    <xdr:to>
      <xdr:col>74</xdr:col>
      <xdr:colOff>31750</xdr:colOff>
      <xdr:row>77</xdr:row>
      <xdr:rowOff>129794</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4732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139971</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401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5842</xdr:rowOff>
    </xdr:from>
    <xdr:to>
      <xdr:col>69</xdr:col>
      <xdr:colOff>92075</xdr:colOff>
      <xdr:row>79</xdr:row>
      <xdr:rowOff>92711</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a:off x="13004800" y="13550392"/>
          <a:ext cx="889000" cy="86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5335</xdr:rowOff>
    </xdr:from>
    <xdr:to>
      <xdr:col>69</xdr:col>
      <xdr:colOff>142875</xdr:colOff>
      <xdr:row>77</xdr:row>
      <xdr:rowOff>106935</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3843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117112</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512800" y="12975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167639</xdr:rowOff>
    </xdr:from>
    <xdr:to>
      <xdr:col>65</xdr:col>
      <xdr:colOff>53975</xdr:colOff>
      <xdr:row>77</xdr:row>
      <xdr:rowOff>97789</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2954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107966</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623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101346</xdr:rowOff>
    </xdr:from>
    <xdr:to>
      <xdr:col>82</xdr:col>
      <xdr:colOff>158750</xdr:colOff>
      <xdr:row>78</xdr:row>
      <xdr:rowOff>31496</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6459200" y="1330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73423</xdr:rowOff>
    </xdr:from>
    <xdr:ext cx="762000" cy="259045"/>
    <xdr:sp macro="" textlink="">
      <xdr:nvSpPr>
        <xdr:cNvPr id="449" name="公債費以外該当値テキスト">
          <a:extLst>
            <a:ext uri="{FF2B5EF4-FFF2-40B4-BE49-F238E27FC236}">
              <a16:creationId xmlns:a16="http://schemas.microsoft.com/office/drawing/2014/main" id="{00000000-0008-0000-0400-0000C1010000}"/>
            </a:ext>
          </a:extLst>
        </xdr:cNvPr>
        <xdr:cNvSpPr txBox="1"/>
      </xdr:nvSpPr>
      <xdr:spPr>
        <a:xfrm>
          <a:off x="16598900" y="1327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94487</xdr:rowOff>
    </xdr:from>
    <xdr:to>
      <xdr:col>78</xdr:col>
      <xdr:colOff>120650</xdr:colOff>
      <xdr:row>79</xdr:row>
      <xdr:rowOff>24637</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5621000" y="13467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9414</xdr:rowOff>
    </xdr:from>
    <xdr:ext cx="7366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5290800" y="13553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64770</xdr:rowOff>
    </xdr:from>
    <xdr:to>
      <xdr:col>74</xdr:col>
      <xdr:colOff>31750</xdr:colOff>
      <xdr:row>79</xdr:row>
      <xdr:rowOff>166370</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4732000" y="1360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151147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4401800" y="1369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41911</xdr:rowOff>
    </xdr:from>
    <xdr:to>
      <xdr:col>69</xdr:col>
      <xdr:colOff>142875</xdr:colOff>
      <xdr:row>79</xdr:row>
      <xdr:rowOff>143511</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3843000" y="13586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128288</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5128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126492</xdr:rowOff>
    </xdr:from>
    <xdr:to>
      <xdr:col>65</xdr:col>
      <xdr:colOff>53975</xdr:colOff>
      <xdr:row>79</xdr:row>
      <xdr:rowOff>56642</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2954000" y="13499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41419</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623800" y="13585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21</xdr:row>
      <xdr:rowOff>3175</xdr:rowOff>
    </xdr:from>
    <xdr:to>
      <xdr:col>33</xdr:col>
      <xdr:colOff>114300</xdr:colOff>
      <xdr:row>21</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51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20</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50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19</xdr:row>
      <xdr:rowOff>60325</xdr:rowOff>
    </xdr:from>
    <xdr:to>
      <xdr:col>33</xdr:col>
      <xdr:colOff>114300</xdr:colOff>
      <xdr:row>19</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36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117475</xdr:rowOff>
    </xdr:from>
    <xdr:to>
      <xdr:col>33</xdr:col>
      <xdr:colOff>114300</xdr:colOff>
      <xdr:row>17</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3079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93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60325</xdr:rowOff>
    </xdr:from>
    <xdr:to>
      <xdr:col>33</xdr:col>
      <xdr:colOff>114300</xdr:colOff>
      <xdr:row>14</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508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3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117475</xdr:rowOff>
    </xdr:from>
    <xdr:to>
      <xdr:col>33</xdr:col>
      <xdr:colOff>114300</xdr:colOff>
      <xdr:row>12</xdr:row>
      <xdr:rowOff>117475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222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146702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3175</xdr:rowOff>
    </xdr:from>
    <xdr:to>
      <xdr:col>33</xdr:col>
      <xdr:colOff>114300</xdr:colOff>
      <xdr:row>11</xdr:row>
      <xdr:rowOff>3175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936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32402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794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7" name="テキスト ボックス 46">
          <a:extLst>
            <a:ext uri="{FF2B5EF4-FFF2-40B4-BE49-F238E27FC236}">
              <a16:creationId xmlns:a16="http://schemas.microsoft.com/office/drawing/2014/main" id="{00000000-0008-0000-0500-00002F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8" name="人口1人当たり決算額の推移グラフ枠130">
          <a:extLst>
            <a:ext uri="{FF2B5EF4-FFF2-40B4-BE49-F238E27FC236}">
              <a16:creationId xmlns:a16="http://schemas.microsoft.com/office/drawing/2014/main" id="{00000000-0008-0000-0500-000030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127476</xdr:rowOff>
    </xdr:from>
    <xdr:to>
      <xdr:col>29</xdr:col>
      <xdr:colOff>127000</xdr:colOff>
      <xdr:row>20</xdr:row>
      <xdr:rowOff>946</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flipV="1">
          <a:off x="5651500" y="2061051"/>
          <a:ext cx="0" cy="14165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144473</xdr:rowOff>
    </xdr:from>
    <xdr:ext cx="762000" cy="259045"/>
    <xdr:sp macro="" textlink="">
      <xdr:nvSpPr>
        <xdr:cNvPr id="50" name="人口1人当たり決算額の推移最小値テキスト130">
          <a:extLst>
            <a:ext uri="{FF2B5EF4-FFF2-40B4-BE49-F238E27FC236}">
              <a16:creationId xmlns:a16="http://schemas.microsoft.com/office/drawing/2014/main" id="{00000000-0008-0000-0500-000032000000}"/>
            </a:ext>
          </a:extLst>
        </xdr:cNvPr>
        <xdr:cNvSpPr txBox="1"/>
      </xdr:nvSpPr>
      <xdr:spPr>
        <a:xfrm>
          <a:off x="5740400" y="3449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946</xdr:rowOff>
    </xdr:from>
    <xdr:to>
      <xdr:col>30</xdr:col>
      <xdr:colOff>25400</xdr:colOff>
      <xdr:row>20</xdr:row>
      <xdr:rowOff>946</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347757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42403</xdr:rowOff>
    </xdr:from>
    <xdr:ext cx="762000" cy="259045"/>
    <xdr:sp macro="" textlink="">
      <xdr:nvSpPr>
        <xdr:cNvPr id="52" name="人口1人当たり決算額の推移最大値テキスト130">
          <a:extLst>
            <a:ext uri="{FF2B5EF4-FFF2-40B4-BE49-F238E27FC236}">
              <a16:creationId xmlns:a16="http://schemas.microsoft.com/office/drawing/2014/main" id="{00000000-0008-0000-0500-000034000000}"/>
            </a:ext>
          </a:extLst>
        </xdr:cNvPr>
        <xdr:cNvSpPr txBox="1"/>
      </xdr:nvSpPr>
      <xdr:spPr>
        <a:xfrm>
          <a:off x="5740400" y="18045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127476</xdr:rowOff>
    </xdr:from>
    <xdr:to>
      <xdr:col>30</xdr:col>
      <xdr:colOff>25400</xdr:colOff>
      <xdr:row>11</xdr:row>
      <xdr:rowOff>127476</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a:off x="5562600" y="206105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147222</xdr:rowOff>
    </xdr:from>
    <xdr:to>
      <xdr:col>29</xdr:col>
      <xdr:colOff>127000</xdr:colOff>
      <xdr:row>16</xdr:row>
      <xdr:rowOff>47952</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5003800" y="2766597"/>
          <a:ext cx="647700" cy="721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160939</xdr:rowOff>
    </xdr:from>
    <xdr:ext cx="762000" cy="259045"/>
    <xdr:sp macro="" textlink="">
      <xdr:nvSpPr>
        <xdr:cNvPr id="55" name="人口1人当たり決算額の推移平均値テキスト130">
          <a:extLst>
            <a:ext uri="{FF2B5EF4-FFF2-40B4-BE49-F238E27FC236}">
              <a16:creationId xmlns:a16="http://schemas.microsoft.com/office/drawing/2014/main" id="{00000000-0008-0000-0500-000037000000}"/>
            </a:ext>
          </a:extLst>
        </xdr:cNvPr>
        <xdr:cNvSpPr txBox="1"/>
      </xdr:nvSpPr>
      <xdr:spPr>
        <a:xfrm>
          <a:off x="5740400" y="27803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17412</xdr:rowOff>
    </xdr:from>
    <xdr:to>
      <xdr:col>29</xdr:col>
      <xdr:colOff>177800</xdr:colOff>
      <xdr:row>16</xdr:row>
      <xdr:rowOff>119012</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5600700" y="28082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47952</xdr:rowOff>
    </xdr:from>
    <xdr:to>
      <xdr:col>26</xdr:col>
      <xdr:colOff>50800</xdr:colOff>
      <xdr:row>16</xdr:row>
      <xdr:rowOff>90800</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4305300" y="2838777"/>
          <a:ext cx="698500" cy="428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67818</xdr:rowOff>
    </xdr:from>
    <xdr:to>
      <xdr:col>26</xdr:col>
      <xdr:colOff>101600</xdr:colOff>
      <xdr:row>16</xdr:row>
      <xdr:rowOff>169418</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4953000" y="28586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154195</xdr:rowOff>
    </xdr:from>
    <xdr:ext cx="7366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4622800" y="2945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73684</xdr:rowOff>
    </xdr:from>
    <xdr:to>
      <xdr:col>22</xdr:col>
      <xdr:colOff>114300</xdr:colOff>
      <xdr:row>16</xdr:row>
      <xdr:rowOff>90800</xdr:rowOff>
    </xdr:to>
    <xdr:cxnSp macro="">
      <xdr:nvCxnSpPr>
        <xdr:cNvPr id="60" name="直線コネクタ 59">
          <a:extLst>
            <a:ext uri="{FF2B5EF4-FFF2-40B4-BE49-F238E27FC236}">
              <a16:creationId xmlns:a16="http://schemas.microsoft.com/office/drawing/2014/main" id="{00000000-0008-0000-0500-00003C000000}"/>
            </a:ext>
          </a:extLst>
        </xdr:cNvPr>
        <xdr:cNvCxnSpPr/>
      </xdr:nvCxnSpPr>
      <xdr:spPr bwMode="auto">
        <a:xfrm>
          <a:off x="3606800" y="2864509"/>
          <a:ext cx="698500" cy="171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137670</xdr:rowOff>
    </xdr:from>
    <xdr:to>
      <xdr:col>22</xdr:col>
      <xdr:colOff>165100</xdr:colOff>
      <xdr:row>17</xdr:row>
      <xdr:rowOff>67820</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4254500" y="29284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52597</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3924300" y="3014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73684</xdr:rowOff>
    </xdr:from>
    <xdr:to>
      <xdr:col>18</xdr:col>
      <xdr:colOff>177800</xdr:colOff>
      <xdr:row>16</xdr:row>
      <xdr:rowOff>86128</xdr:rowOff>
    </xdr:to>
    <xdr:cxnSp macro="">
      <xdr:nvCxnSpPr>
        <xdr:cNvPr id="63" name="直線コネクタ 62">
          <a:extLst>
            <a:ext uri="{FF2B5EF4-FFF2-40B4-BE49-F238E27FC236}">
              <a16:creationId xmlns:a16="http://schemas.microsoft.com/office/drawing/2014/main" id="{00000000-0008-0000-0500-00003F000000}"/>
            </a:ext>
          </a:extLst>
        </xdr:cNvPr>
        <xdr:cNvCxnSpPr/>
      </xdr:nvCxnSpPr>
      <xdr:spPr bwMode="auto">
        <a:xfrm flipV="1">
          <a:off x="2908300" y="2864509"/>
          <a:ext cx="698500" cy="124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159158</xdr:rowOff>
    </xdr:from>
    <xdr:to>
      <xdr:col>19</xdr:col>
      <xdr:colOff>38100</xdr:colOff>
      <xdr:row>17</xdr:row>
      <xdr:rowOff>89308</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3556000" y="29499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74085</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225800" y="3036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652</xdr:rowOff>
    </xdr:from>
    <xdr:to>
      <xdr:col>15</xdr:col>
      <xdr:colOff>101600</xdr:colOff>
      <xdr:row>17</xdr:row>
      <xdr:rowOff>102252</xdr:rowOff>
    </xdr:to>
    <xdr:sp macro="" textlink="">
      <xdr:nvSpPr>
        <xdr:cNvPr id="66" name="フローチャート: 判断 65">
          <a:extLst>
            <a:ext uri="{FF2B5EF4-FFF2-40B4-BE49-F238E27FC236}">
              <a16:creationId xmlns:a16="http://schemas.microsoft.com/office/drawing/2014/main" id="{00000000-0008-0000-0500-000042000000}"/>
            </a:ext>
          </a:extLst>
        </xdr:cNvPr>
        <xdr:cNvSpPr/>
      </xdr:nvSpPr>
      <xdr:spPr bwMode="auto">
        <a:xfrm>
          <a:off x="2857500" y="29629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87029</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2527300" y="30493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96422</xdr:rowOff>
    </xdr:from>
    <xdr:to>
      <xdr:col>29</xdr:col>
      <xdr:colOff>177800</xdr:colOff>
      <xdr:row>16</xdr:row>
      <xdr:rowOff>26572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5600700" y="27157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112949</xdr:rowOff>
    </xdr:from>
    <xdr:ext cx="762000" cy="259045"/>
    <xdr:sp macro="" textlink="">
      <xdr:nvSpPr>
        <xdr:cNvPr id="74" name="人口1人当たり決算額の推移該当値テキスト130">
          <a:extLst>
            <a:ext uri="{FF2B5EF4-FFF2-40B4-BE49-F238E27FC236}">
              <a16:creationId xmlns:a16="http://schemas.microsoft.com/office/drawing/2014/main" id="{00000000-0008-0000-0500-00004A000000}"/>
            </a:ext>
          </a:extLst>
        </xdr:cNvPr>
        <xdr:cNvSpPr txBox="1"/>
      </xdr:nvSpPr>
      <xdr:spPr>
        <a:xfrm>
          <a:off x="5740400" y="2560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168602</xdr:rowOff>
    </xdr:from>
    <xdr:to>
      <xdr:col>26</xdr:col>
      <xdr:colOff>101600</xdr:colOff>
      <xdr:row>16</xdr:row>
      <xdr:rowOff>98752</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953000" y="27879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108929</xdr:rowOff>
    </xdr:from>
    <xdr:ext cx="7366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4622800" y="25568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40000</xdr:rowOff>
    </xdr:from>
    <xdr:to>
      <xdr:col>22</xdr:col>
      <xdr:colOff>165100</xdr:colOff>
      <xdr:row>16</xdr:row>
      <xdr:rowOff>141600</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4254500" y="28308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151777</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924300" y="2599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22884</xdr:rowOff>
    </xdr:from>
    <xdr:to>
      <xdr:col>19</xdr:col>
      <xdr:colOff>38100</xdr:colOff>
      <xdr:row>16</xdr:row>
      <xdr:rowOff>124484</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3556000" y="28137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134661</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3225800" y="2582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35328</xdr:rowOff>
    </xdr:from>
    <xdr:to>
      <xdr:col>15</xdr:col>
      <xdr:colOff>101600</xdr:colOff>
      <xdr:row>16</xdr:row>
      <xdr:rowOff>136928</xdr:rowOff>
    </xdr:to>
    <xdr:sp macro="" textlink="">
      <xdr:nvSpPr>
        <xdr:cNvPr id="81" name="楕円 80">
          <a:extLst>
            <a:ext uri="{FF2B5EF4-FFF2-40B4-BE49-F238E27FC236}">
              <a16:creationId xmlns:a16="http://schemas.microsoft.com/office/drawing/2014/main" id="{00000000-0008-0000-0500-000051000000}"/>
            </a:ext>
          </a:extLst>
        </xdr:cNvPr>
        <xdr:cNvSpPr/>
      </xdr:nvSpPr>
      <xdr:spPr bwMode="auto">
        <a:xfrm>
          <a:off x="2857500" y="28261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147105</xdr:rowOff>
    </xdr:from>
    <xdr:ext cx="762000" cy="259045"/>
    <xdr:sp macro="" textlink="">
      <xdr:nvSpPr>
        <xdr:cNvPr id="82" name="テキスト ボックス 81">
          <a:extLst>
            <a:ext uri="{FF2B5EF4-FFF2-40B4-BE49-F238E27FC236}">
              <a16:creationId xmlns:a16="http://schemas.microsoft.com/office/drawing/2014/main" id="{00000000-0008-0000-0500-000052000000}"/>
            </a:ext>
          </a:extLst>
        </xdr:cNvPr>
        <xdr:cNvSpPr txBox="1"/>
      </xdr:nvSpPr>
      <xdr:spPr>
        <a:xfrm>
          <a:off x="2527300" y="25950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4" name="角丸四角形 83">
          <a:extLst>
            <a:ext uri="{FF2B5EF4-FFF2-40B4-BE49-F238E27FC236}">
              <a16:creationId xmlns:a16="http://schemas.microsoft.com/office/drawing/2014/main" id="{00000000-0008-0000-0500-000054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6" name="正方形/長方形 85">
          <a:extLst>
            <a:ext uri="{FF2B5EF4-FFF2-40B4-BE49-F238E27FC236}">
              <a16:creationId xmlns:a16="http://schemas.microsoft.com/office/drawing/2014/main" id="{00000000-0008-0000-0500-000056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7" name="正方形/長方形 86">
          <a:extLst>
            <a:ext uri="{FF2B5EF4-FFF2-40B4-BE49-F238E27FC236}">
              <a16:creationId xmlns:a16="http://schemas.microsoft.com/office/drawing/2014/main" id="{00000000-0008-0000-0500-000057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3" name="楕円 92">
          <a:extLst>
            <a:ext uri="{FF2B5EF4-FFF2-40B4-BE49-F238E27FC236}">
              <a16:creationId xmlns:a16="http://schemas.microsoft.com/office/drawing/2014/main" id="{00000000-0008-0000-0500-00005D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4" name="フローチャート: 判断 93">
          <a:extLst>
            <a:ext uri="{FF2B5EF4-FFF2-40B4-BE49-F238E27FC236}">
              <a16:creationId xmlns:a16="http://schemas.microsoft.com/office/drawing/2014/main" id="{00000000-0008-0000-0500-00005E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5" name="正方形/長方形 94">
          <a:extLst>
            <a:ext uri="{FF2B5EF4-FFF2-40B4-BE49-F238E27FC236}">
              <a16:creationId xmlns:a16="http://schemas.microsoft.com/office/drawing/2014/main" id="{00000000-0008-0000-0500-00005F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9" name="テキスト ボックス 108">
          <a:extLst>
            <a:ext uri="{FF2B5EF4-FFF2-40B4-BE49-F238E27FC236}">
              <a16:creationId xmlns:a16="http://schemas.microsoft.com/office/drawing/2014/main" id="{00000000-0008-0000-0500-00006D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11" name="テキスト ボックス 110">
          <a:extLst>
            <a:ext uri="{FF2B5EF4-FFF2-40B4-BE49-F238E27FC236}">
              <a16:creationId xmlns:a16="http://schemas.microsoft.com/office/drawing/2014/main" id="{00000000-0008-0000-0500-00006F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12" name="人口1人当たり決算額の推移グラフ枠445">
          <a:extLst>
            <a:ext uri="{FF2B5EF4-FFF2-40B4-BE49-F238E27FC236}">
              <a16:creationId xmlns:a16="http://schemas.microsoft.com/office/drawing/2014/main" id="{00000000-0008-0000-0500-000070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50484</xdr:rowOff>
    </xdr:from>
    <xdr:to>
      <xdr:col>29</xdr:col>
      <xdr:colOff>127000</xdr:colOff>
      <xdr:row>38</xdr:row>
      <xdr:rowOff>134936</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5651500" y="5975034"/>
          <a:ext cx="0" cy="162750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107013</xdr:rowOff>
    </xdr:from>
    <xdr:ext cx="762000" cy="259045"/>
    <xdr:sp macro="" textlink="">
      <xdr:nvSpPr>
        <xdr:cNvPr id="114" name="人口1人当たり決算額の推移最小値テキスト445">
          <a:extLst>
            <a:ext uri="{FF2B5EF4-FFF2-40B4-BE49-F238E27FC236}">
              <a16:creationId xmlns:a16="http://schemas.microsoft.com/office/drawing/2014/main" id="{00000000-0008-0000-0500-000072000000}"/>
            </a:ext>
          </a:extLst>
        </xdr:cNvPr>
        <xdr:cNvSpPr txBox="1"/>
      </xdr:nvSpPr>
      <xdr:spPr>
        <a:xfrm>
          <a:off x="5740400" y="7574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134936</xdr:rowOff>
    </xdr:from>
    <xdr:to>
      <xdr:col>30</xdr:col>
      <xdr:colOff>25400</xdr:colOff>
      <xdr:row>38</xdr:row>
      <xdr:rowOff>134936</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a:off x="5562600" y="76025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308311</xdr:rowOff>
    </xdr:from>
    <xdr:ext cx="762000" cy="259045"/>
    <xdr:sp macro="" textlink="">
      <xdr:nvSpPr>
        <xdr:cNvPr id="116" name="人口1人当たり決算額の推移最大値テキスト445">
          <a:extLst>
            <a:ext uri="{FF2B5EF4-FFF2-40B4-BE49-F238E27FC236}">
              <a16:creationId xmlns:a16="http://schemas.microsoft.com/office/drawing/2014/main" id="{00000000-0008-0000-0500-000074000000}"/>
            </a:ext>
          </a:extLst>
        </xdr:cNvPr>
        <xdr:cNvSpPr txBox="1"/>
      </xdr:nvSpPr>
      <xdr:spPr>
        <a:xfrm>
          <a:off x="5740400" y="5718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50484</xdr:rowOff>
    </xdr:from>
    <xdr:to>
      <xdr:col>30</xdr:col>
      <xdr:colOff>25400</xdr:colOff>
      <xdr:row>33</xdr:row>
      <xdr:rowOff>50484</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5562600" y="59750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227519</xdr:rowOff>
    </xdr:from>
    <xdr:to>
      <xdr:col>29</xdr:col>
      <xdr:colOff>127000</xdr:colOff>
      <xdr:row>35</xdr:row>
      <xdr:rowOff>232907</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5003800" y="6837869"/>
          <a:ext cx="647700" cy="53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221033</xdr:rowOff>
    </xdr:from>
    <xdr:ext cx="762000" cy="259045"/>
    <xdr:sp macro="" textlink="">
      <xdr:nvSpPr>
        <xdr:cNvPr id="119" name="人口1人当たり決算額の推移平均値テキスト445">
          <a:extLst>
            <a:ext uri="{FF2B5EF4-FFF2-40B4-BE49-F238E27FC236}">
              <a16:creationId xmlns:a16="http://schemas.microsoft.com/office/drawing/2014/main" id="{00000000-0008-0000-0500-000077000000}"/>
            </a:ext>
          </a:extLst>
        </xdr:cNvPr>
        <xdr:cNvSpPr txBox="1"/>
      </xdr:nvSpPr>
      <xdr:spPr>
        <a:xfrm>
          <a:off x="5740400" y="68313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248956</xdr:rowOff>
    </xdr:from>
    <xdr:to>
      <xdr:col>29</xdr:col>
      <xdr:colOff>177800</xdr:colOff>
      <xdr:row>36</xdr:row>
      <xdr:rowOff>7656</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5600700" y="68593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227519</xdr:rowOff>
    </xdr:from>
    <xdr:to>
      <xdr:col>26</xdr:col>
      <xdr:colOff>50800</xdr:colOff>
      <xdr:row>35</xdr:row>
      <xdr:rowOff>289339</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4305300" y="6837869"/>
          <a:ext cx="698500" cy="618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273678</xdr:rowOff>
    </xdr:from>
    <xdr:to>
      <xdr:col>26</xdr:col>
      <xdr:colOff>101600</xdr:colOff>
      <xdr:row>36</xdr:row>
      <xdr:rowOff>32378</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4953000" y="68840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17155</xdr:rowOff>
    </xdr:from>
    <xdr:ext cx="7366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622800" y="6970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267785</xdr:rowOff>
    </xdr:from>
    <xdr:to>
      <xdr:col>22</xdr:col>
      <xdr:colOff>114300</xdr:colOff>
      <xdr:row>35</xdr:row>
      <xdr:rowOff>289339</xdr:rowOff>
    </xdr:to>
    <xdr:cxnSp macro="">
      <xdr:nvCxnSpPr>
        <xdr:cNvPr id="124" name="直線コネクタ 123">
          <a:extLst>
            <a:ext uri="{FF2B5EF4-FFF2-40B4-BE49-F238E27FC236}">
              <a16:creationId xmlns:a16="http://schemas.microsoft.com/office/drawing/2014/main" id="{00000000-0008-0000-0500-00007C000000}"/>
            </a:ext>
          </a:extLst>
        </xdr:cNvPr>
        <xdr:cNvCxnSpPr/>
      </xdr:nvCxnSpPr>
      <xdr:spPr bwMode="auto">
        <a:xfrm>
          <a:off x="3606800" y="6878135"/>
          <a:ext cx="698500" cy="215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255553</xdr:rowOff>
    </xdr:from>
    <xdr:to>
      <xdr:col>22</xdr:col>
      <xdr:colOff>165100</xdr:colOff>
      <xdr:row>36</xdr:row>
      <xdr:rowOff>14253</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4254500" y="68659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341930</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924300" y="69522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115505</xdr:rowOff>
    </xdr:from>
    <xdr:to>
      <xdr:col>18</xdr:col>
      <xdr:colOff>177800</xdr:colOff>
      <xdr:row>35</xdr:row>
      <xdr:rowOff>267785</xdr:rowOff>
    </xdr:to>
    <xdr:cxnSp macro="">
      <xdr:nvCxnSpPr>
        <xdr:cNvPr id="127" name="直線コネクタ 126">
          <a:extLst>
            <a:ext uri="{FF2B5EF4-FFF2-40B4-BE49-F238E27FC236}">
              <a16:creationId xmlns:a16="http://schemas.microsoft.com/office/drawing/2014/main" id="{00000000-0008-0000-0500-00007F000000}"/>
            </a:ext>
          </a:extLst>
        </xdr:cNvPr>
        <xdr:cNvCxnSpPr/>
      </xdr:nvCxnSpPr>
      <xdr:spPr bwMode="auto">
        <a:xfrm>
          <a:off x="2908300" y="6725855"/>
          <a:ext cx="698500" cy="1522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261399</xdr:rowOff>
    </xdr:from>
    <xdr:to>
      <xdr:col>19</xdr:col>
      <xdr:colOff>38100</xdr:colOff>
      <xdr:row>36</xdr:row>
      <xdr:rowOff>20099</xdr:rowOff>
    </xdr:to>
    <xdr:sp macro="" textlink="">
      <xdr:nvSpPr>
        <xdr:cNvPr id="128" name="フローチャート: 判断 127">
          <a:extLst>
            <a:ext uri="{FF2B5EF4-FFF2-40B4-BE49-F238E27FC236}">
              <a16:creationId xmlns:a16="http://schemas.microsoft.com/office/drawing/2014/main" id="{00000000-0008-0000-0500-000080000000}"/>
            </a:ext>
          </a:extLst>
        </xdr:cNvPr>
        <xdr:cNvSpPr/>
      </xdr:nvSpPr>
      <xdr:spPr bwMode="auto">
        <a:xfrm>
          <a:off x="3556000" y="68717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4876</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225800" y="6958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237298</xdr:rowOff>
    </xdr:from>
    <xdr:to>
      <xdr:col>15</xdr:col>
      <xdr:colOff>101600</xdr:colOff>
      <xdr:row>35</xdr:row>
      <xdr:rowOff>338898</xdr:rowOff>
    </xdr:to>
    <xdr:sp macro="" textlink="">
      <xdr:nvSpPr>
        <xdr:cNvPr id="130" name="フローチャート: 判断 129">
          <a:extLst>
            <a:ext uri="{FF2B5EF4-FFF2-40B4-BE49-F238E27FC236}">
              <a16:creationId xmlns:a16="http://schemas.microsoft.com/office/drawing/2014/main" id="{00000000-0008-0000-0500-000082000000}"/>
            </a:ext>
          </a:extLst>
        </xdr:cNvPr>
        <xdr:cNvSpPr/>
      </xdr:nvSpPr>
      <xdr:spPr bwMode="auto">
        <a:xfrm>
          <a:off x="2857500" y="68476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323675</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2527300" y="6934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182107</xdr:rowOff>
    </xdr:from>
    <xdr:to>
      <xdr:col>29</xdr:col>
      <xdr:colOff>177800</xdr:colOff>
      <xdr:row>35</xdr:row>
      <xdr:rowOff>283707</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5600700" y="67924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27184</xdr:rowOff>
    </xdr:from>
    <xdr:ext cx="762000" cy="259045"/>
    <xdr:sp macro="" textlink="">
      <xdr:nvSpPr>
        <xdr:cNvPr id="138" name="人口1人当たり決算額の推移該当値テキスト445">
          <a:extLst>
            <a:ext uri="{FF2B5EF4-FFF2-40B4-BE49-F238E27FC236}">
              <a16:creationId xmlns:a16="http://schemas.microsoft.com/office/drawing/2014/main" id="{00000000-0008-0000-0500-00008A000000}"/>
            </a:ext>
          </a:extLst>
        </xdr:cNvPr>
        <xdr:cNvSpPr txBox="1"/>
      </xdr:nvSpPr>
      <xdr:spPr>
        <a:xfrm>
          <a:off x="5740400" y="6637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176719</xdr:rowOff>
    </xdr:from>
    <xdr:to>
      <xdr:col>26</xdr:col>
      <xdr:colOff>101600</xdr:colOff>
      <xdr:row>35</xdr:row>
      <xdr:rowOff>278319</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4953000" y="67870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288496</xdr:rowOff>
    </xdr:from>
    <xdr:ext cx="7366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4622800" y="65559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238539</xdr:rowOff>
    </xdr:from>
    <xdr:to>
      <xdr:col>22</xdr:col>
      <xdr:colOff>165100</xdr:colOff>
      <xdr:row>35</xdr:row>
      <xdr:rowOff>340139</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4254500" y="68488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7416</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3924300" y="6617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216985</xdr:rowOff>
    </xdr:from>
    <xdr:to>
      <xdr:col>19</xdr:col>
      <xdr:colOff>38100</xdr:colOff>
      <xdr:row>35</xdr:row>
      <xdr:rowOff>318585</xdr:rowOff>
    </xdr:to>
    <xdr:sp macro="" textlink="">
      <xdr:nvSpPr>
        <xdr:cNvPr id="143" name="楕円 142">
          <a:extLst>
            <a:ext uri="{FF2B5EF4-FFF2-40B4-BE49-F238E27FC236}">
              <a16:creationId xmlns:a16="http://schemas.microsoft.com/office/drawing/2014/main" id="{00000000-0008-0000-0500-00008F000000}"/>
            </a:ext>
          </a:extLst>
        </xdr:cNvPr>
        <xdr:cNvSpPr/>
      </xdr:nvSpPr>
      <xdr:spPr bwMode="auto">
        <a:xfrm>
          <a:off x="3556000" y="68273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328762</xdr:rowOff>
    </xdr:from>
    <xdr:ext cx="762000" cy="259045"/>
    <xdr:sp macro="" textlink="">
      <xdr:nvSpPr>
        <xdr:cNvPr id="144" name="テキスト ボックス 143">
          <a:extLst>
            <a:ext uri="{FF2B5EF4-FFF2-40B4-BE49-F238E27FC236}">
              <a16:creationId xmlns:a16="http://schemas.microsoft.com/office/drawing/2014/main" id="{00000000-0008-0000-0500-000090000000}"/>
            </a:ext>
          </a:extLst>
        </xdr:cNvPr>
        <xdr:cNvSpPr txBox="1"/>
      </xdr:nvSpPr>
      <xdr:spPr>
        <a:xfrm>
          <a:off x="3225800" y="6596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64705</xdr:rowOff>
    </xdr:from>
    <xdr:to>
      <xdr:col>15</xdr:col>
      <xdr:colOff>101600</xdr:colOff>
      <xdr:row>35</xdr:row>
      <xdr:rowOff>166305</xdr:rowOff>
    </xdr:to>
    <xdr:sp macro="" textlink="">
      <xdr:nvSpPr>
        <xdr:cNvPr id="145" name="楕円 144">
          <a:extLst>
            <a:ext uri="{FF2B5EF4-FFF2-40B4-BE49-F238E27FC236}">
              <a16:creationId xmlns:a16="http://schemas.microsoft.com/office/drawing/2014/main" id="{00000000-0008-0000-0500-000091000000}"/>
            </a:ext>
          </a:extLst>
        </xdr:cNvPr>
        <xdr:cNvSpPr/>
      </xdr:nvSpPr>
      <xdr:spPr bwMode="auto">
        <a:xfrm>
          <a:off x="2857500" y="66750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176482</xdr:rowOff>
    </xdr:from>
    <xdr:ext cx="762000" cy="259045"/>
    <xdr:sp macro="" textlink="">
      <xdr:nvSpPr>
        <xdr:cNvPr id="146" name="テキスト ボックス 145">
          <a:extLst>
            <a:ext uri="{FF2B5EF4-FFF2-40B4-BE49-F238E27FC236}">
              <a16:creationId xmlns:a16="http://schemas.microsoft.com/office/drawing/2014/main" id="{00000000-0008-0000-0500-000092000000}"/>
            </a:ext>
          </a:extLst>
        </xdr:cNvPr>
        <xdr:cNvSpPr txBox="1"/>
      </xdr:nvSpPr>
      <xdr:spPr>
        <a:xfrm>
          <a:off x="2527300" y="6443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22265</xdr:rowOff>
    </xdr:from>
    <xdr:to>
      <xdr:col>24</xdr:col>
      <xdr:colOff>62865</xdr:colOff>
      <xdr:row>39</xdr:row>
      <xdr:rowOff>65209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165765"/>
          <a:ext cx="1270" cy="15859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69036</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755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65209</xdr:rowOff>
    </xdr:from>
    <xdr:to>
      <xdr:col>24</xdr:col>
      <xdr:colOff>152400</xdr:colOff>
      <xdr:row>39</xdr:row>
      <xdr:rowOff>65209</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751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140392</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4940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22265</xdr:rowOff>
    </xdr:from>
    <xdr:to>
      <xdr:col>24</xdr:col>
      <xdr:colOff>152400</xdr:colOff>
      <xdr:row>30</xdr:row>
      <xdr:rowOff>22265</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165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12860</xdr:rowOff>
    </xdr:from>
    <xdr:to>
      <xdr:col>24</xdr:col>
      <xdr:colOff>63500</xdr:colOff>
      <xdr:row>35</xdr:row>
      <xdr:rowOff>169157</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013610"/>
          <a:ext cx="838200" cy="156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155734</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5813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132857</xdr:rowOff>
    </xdr:from>
    <xdr:to>
      <xdr:col>24</xdr:col>
      <xdr:colOff>114300</xdr:colOff>
      <xdr:row>35</xdr:row>
      <xdr:rowOff>63007</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5962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169157</xdr:rowOff>
    </xdr:from>
    <xdr:to>
      <xdr:col>19</xdr:col>
      <xdr:colOff>177800</xdr:colOff>
      <xdr:row>36</xdr:row>
      <xdr:rowOff>38038</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169907"/>
          <a:ext cx="889000" cy="40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24010</xdr:rowOff>
    </xdr:from>
    <xdr:to>
      <xdr:col>20</xdr:col>
      <xdr:colOff>38100</xdr:colOff>
      <xdr:row>35</xdr:row>
      <xdr:rowOff>125610</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02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142137</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5799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38038</xdr:rowOff>
    </xdr:from>
    <xdr:to>
      <xdr:col>15</xdr:col>
      <xdr:colOff>50800</xdr:colOff>
      <xdr:row>36</xdr:row>
      <xdr:rowOff>153612</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210238"/>
          <a:ext cx="889000" cy="115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62285</xdr:rowOff>
    </xdr:from>
    <xdr:to>
      <xdr:col>15</xdr:col>
      <xdr:colOff>101600</xdr:colOff>
      <xdr:row>36</xdr:row>
      <xdr:rowOff>163885</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234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155012</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6327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153612</xdr:rowOff>
    </xdr:from>
    <xdr:to>
      <xdr:col>10</xdr:col>
      <xdr:colOff>114300</xdr:colOff>
      <xdr:row>37</xdr:row>
      <xdr:rowOff>60016</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flipV="1">
          <a:off x="1130300" y="6325812"/>
          <a:ext cx="889000" cy="77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79952</xdr:rowOff>
    </xdr:from>
    <xdr:to>
      <xdr:col>10</xdr:col>
      <xdr:colOff>165100</xdr:colOff>
      <xdr:row>37</xdr:row>
      <xdr:rowOff>10102</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252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26629</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6027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88900</xdr:rowOff>
    </xdr:from>
    <xdr:to>
      <xdr:col>6</xdr:col>
      <xdr:colOff>38100</xdr:colOff>
      <xdr:row>37</xdr:row>
      <xdr:rowOff>19050</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26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35577</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6036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133510</xdr:rowOff>
    </xdr:from>
    <xdr:to>
      <xdr:col>24</xdr:col>
      <xdr:colOff>114300</xdr:colOff>
      <xdr:row>35</xdr:row>
      <xdr:rowOff>63660</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5962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111937</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5941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118357</xdr:rowOff>
    </xdr:from>
    <xdr:to>
      <xdr:col>20</xdr:col>
      <xdr:colOff>38100</xdr:colOff>
      <xdr:row>36</xdr:row>
      <xdr:rowOff>48507</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119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39634</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6211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158688</xdr:rowOff>
    </xdr:from>
    <xdr:to>
      <xdr:col>15</xdr:col>
      <xdr:colOff>101600</xdr:colOff>
      <xdr:row>36</xdr:row>
      <xdr:rowOff>88838</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159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105365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5934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102812</xdr:rowOff>
    </xdr:from>
    <xdr:to>
      <xdr:col>10</xdr:col>
      <xdr:colOff>165100</xdr:colOff>
      <xdr:row>37</xdr:row>
      <xdr:rowOff>32962</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275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24089</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6367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9216</xdr:rowOff>
    </xdr:from>
    <xdr:to>
      <xdr:col>6</xdr:col>
      <xdr:colOff>38100</xdr:colOff>
      <xdr:row>37</xdr:row>
      <xdr:rowOff>110816</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352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101943</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6445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112769</xdr:rowOff>
    </xdr:from>
    <xdr:to>
      <xdr:col>24</xdr:col>
      <xdr:colOff>62865</xdr:colOff>
      <xdr:row>58</xdr:row>
      <xdr:rowOff>38778</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685269"/>
          <a:ext cx="1270" cy="1297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42605</xdr:rowOff>
    </xdr:from>
    <xdr:ext cx="534377"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9986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38778</xdr:rowOff>
    </xdr:from>
    <xdr:to>
      <xdr:col>24</xdr:col>
      <xdr:colOff>152400</xdr:colOff>
      <xdr:row>58</xdr:row>
      <xdr:rowOff>38778</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9982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59446</xdr:rowOff>
    </xdr:from>
    <xdr:ext cx="599010"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460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112769</xdr:rowOff>
    </xdr:from>
    <xdr:to>
      <xdr:col>24</xdr:col>
      <xdr:colOff>152400</xdr:colOff>
      <xdr:row>50</xdr:row>
      <xdr:rowOff>112769</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685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19762</xdr:rowOff>
    </xdr:from>
    <xdr:to>
      <xdr:col>24</xdr:col>
      <xdr:colOff>63500</xdr:colOff>
      <xdr:row>57</xdr:row>
      <xdr:rowOff>33041</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a:off x="3797300" y="9792412"/>
          <a:ext cx="838200" cy="13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34379</xdr:rowOff>
    </xdr:from>
    <xdr:ext cx="534377"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94641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11502</xdr:rowOff>
    </xdr:from>
    <xdr:to>
      <xdr:col>24</xdr:col>
      <xdr:colOff>114300</xdr:colOff>
      <xdr:row>56</xdr:row>
      <xdr:rowOff>113102</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9612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19762</xdr:rowOff>
    </xdr:from>
    <xdr:to>
      <xdr:col>19</xdr:col>
      <xdr:colOff>177800</xdr:colOff>
      <xdr:row>57</xdr:row>
      <xdr:rowOff>24083</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908300" y="9792412"/>
          <a:ext cx="889000" cy="4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84948</xdr:rowOff>
    </xdr:from>
    <xdr:to>
      <xdr:col>20</xdr:col>
      <xdr:colOff>38100</xdr:colOff>
      <xdr:row>57</xdr:row>
      <xdr:rowOff>15098</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968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31625</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530111" y="9461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24083</xdr:rowOff>
    </xdr:from>
    <xdr:to>
      <xdr:col>15</xdr:col>
      <xdr:colOff>50800</xdr:colOff>
      <xdr:row>57</xdr:row>
      <xdr:rowOff>52386</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flipV="1">
          <a:off x="2019300" y="9796733"/>
          <a:ext cx="889000" cy="28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92732</xdr:rowOff>
    </xdr:from>
    <xdr:to>
      <xdr:col>15</xdr:col>
      <xdr:colOff>101600</xdr:colOff>
      <xdr:row>57</xdr:row>
      <xdr:rowOff>22882</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9693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39409</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41111" y="9469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52386</xdr:rowOff>
    </xdr:from>
    <xdr:to>
      <xdr:col>10</xdr:col>
      <xdr:colOff>114300</xdr:colOff>
      <xdr:row>57</xdr:row>
      <xdr:rowOff>160589</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flipV="1">
          <a:off x="1130300" y="9825036"/>
          <a:ext cx="889000" cy="108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140226</xdr:rowOff>
    </xdr:from>
    <xdr:to>
      <xdr:col>10</xdr:col>
      <xdr:colOff>165100</xdr:colOff>
      <xdr:row>57</xdr:row>
      <xdr:rowOff>70376</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9741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86903</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52111" y="9516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122700</xdr:rowOff>
    </xdr:from>
    <xdr:to>
      <xdr:col>6</xdr:col>
      <xdr:colOff>38100</xdr:colOff>
      <xdr:row>57</xdr:row>
      <xdr:rowOff>52850</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972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69377</xdr:rowOff>
    </xdr:from>
    <xdr:ext cx="534377"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63111" y="9499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153691</xdr:rowOff>
    </xdr:from>
    <xdr:to>
      <xdr:col>24</xdr:col>
      <xdr:colOff>114300</xdr:colOff>
      <xdr:row>57</xdr:row>
      <xdr:rowOff>83841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754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132118</xdr:rowOff>
    </xdr:from>
    <xdr:ext cx="534377"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9733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140412</xdr:rowOff>
    </xdr:from>
    <xdr:to>
      <xdr:col>20</xdr:col>
      <xdr:colOff>38100</xdr:colOff>
      <xdr:row>57</xdr:row>
      <xdr:rowOff>70562</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741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61689</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530111" y="9834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144733</xdr:rowOff>
    </xdr:from>
    <xdr:to>
      <xdr:col>15</xdr:col>
      <xdr:colOff>101600</xdr:colOff>
      <xdr:row>57</xdr:row>
      <xdr:rowOff>74883</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74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66010</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41111" y="9838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1586</xdr:rowOff>
    </xdr:from>
    <xdr:to>
      <xdr:col>10</xdr:col>
      <xdr:colOff>165100</xdr:colOff>
      <xdr:row>57</xdr:row>
      <xdr:rowOff>103186</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774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94313</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52111" y="9866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109789</xdr:rowOff>
    </xdr:from>
    <xdr:to>
      <xdr:col>6</xdr:col>
      <xdr:colOff>38100</xdr:colOff>
      <xdr:row>58</xdr:row>
      <xdr:rowOff>39939</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882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31066</xdr:rowOff>
    </xdr:from>
    <xdr:ext cx="534377"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63111" y="9975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a:extLst>
            <a:ext uri="{FF2B5EF4-FFF2-40B4-BE49-F238E27FC236}">
              <a16:creationId xmlns:a16="http://schemas.microsoft.com/office/drawing/2014/main" id="{00000000-0008-0000-06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29972</xdr:rowOff>
    </xdr:from>
    <xdr:to>
      <xdr:col>24</xdr:col>
      <xdr:colOff>62865</xdr:colOff>
      <xdr:row>79</xdr:row>
      <xdr:rowOff>16370</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4633595" y="12202922"/>
          <a:ext cx="1270" cy="13579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20197</xdr:rowOff>
    </xdr:from>
    <xdr:ext cx="469744" cy="259045"/>
    <xdr:sp macro="" textlink="">
      <xdr:nvSpPr>
        <xdr:cNvPr id="176" name="維持補修費最小値テキスト">
          <a:extLst>
            <a:ext uri="{FF2B5EF4-FFF2-40B4-BE49-F238E27FC236}">
              <a16:creationId xmlns:a16="http://schemas.microsoft.com/office/drawing/2014/main" id="{00000000-0008-0000-0600-0000B0000000}"/>
            </a:ext>
          </a:extLst>
        </xdr:cNvPr>
        <xdr:cNvSpPr txBox="1"/>
      </xdr:nvSpPr>
      <xdr:spPr>
        <a:xfrm>
          <a:off x="4686300" y="13564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16370</xdr:rowOff>
    </xdr:from>
    <xdr:to>
      <xdr:col>24</xdr:col>
      <xdr:colOff>152400</xdr:colOff>
      <xdr:row>79</xdr:row>
      <xdr:rowOff>16370</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3560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148099</xdr:rowOff>
    </xdr:from>
    <xdr:ext cx="534377" cy="259045"/>
    <xdr:sp macro="" textlink="">
      <xdr:nvSpPr>
        <xdr:cNvPr id="178" name="維持補修費最大値テキスト">
          <a:extLst>
            <a:ext uri="{FF2B5EF4-FFF2-40B4-BE49-F238E27FC236}">
              <a16:creationId xmlns:a16="http://schemas.microsoft.com/office/drawing/2014/main" id="{00000000-0008-0000-0600-0000B2000000}"/>
            </a:ext>
          </a:extLst>
        </xdr:cNvPr>
        <xdr:cNvSpPr txBox="1"/>
      </xdr:nvSpPr>
      <xdr:spPr>
        <a:xfrm>
          <a:off x="4686300" y="11978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72,760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29972</xdr:rowOff>
    </xdr:from>
    <xdr:to>
      <xdr:col>24</xdr:col>
      <xdr:colOff>152400</xdr:colOff>
      <xdr:row>71</xdr:row>
      <xdr:rowOff>29972</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4546600" y="12202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154902</xdr:rowOff>
    </xdr:from>
    <xdr:to>
      <xdr:col>24</xdr:col>
      <xdr:colOff>63500</xdr:colOff>
      <xdr:row>78</xdr:row>
      <xdr:rowOff>155587</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a:off x="3797300" y="13528002"/>
          <a:ext cx="838200" cy="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21938</xdr:rowOff>
    </xdr:from>
    <xdr:ext cx="469744" cy="259045"/>
    <xdr:sp macro="" textlink="">
      <xdr:nvSpPr>
        <xdr:cNvPr id="181" name="維持補修費平均値テキスト">
          <a:extLst>
            <a:ext uri="{FF2B5EF4-FFF2-40B4-BE49-F238E27FC236}">
              <a16:creationId xmlns:a16="http://schemas.microsoft.com/office/drawing/2014/main" id="{00000000-0008-0000-0600-0000B5000000}"/>
            </a:ext>
          </a:extLst>
        </xdr:cNvPr>
        <xdr:cNvSpPr txBox="1"/>
      </xdr:nvSpPr>
      <xdr:spPr>
        <a:xfrm>
          <a:off x="4686300" y="13223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170511</xdr:rowOff>
    </xdr:from>
    <xdr:to>
      <xdr:col>24</xdr:col>
      <xdr:colOff>114300</xdr:colOff>
      <xdr:row>78</xdr:row>
      <xdr:rowOff>100661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4584700" y="13372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154902</xdr:rowOff>
    </xdr:from>
    <xdr:to>
      <xdr:col>19</xdr:col>
      <xdr:colOff>177800</xdr:colOff>
      <xdr:row>78</xdr:row>
      <xdr:rowOff>167418</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2908300" y="13528002"/>
          <a:ext cx="889000" cy="12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10909</xdr:rowOff>
    </xdr:from>
    <xdr:to>
      <xdr:col>20</xdr:col>
      <xdr:colOff>38100</xdr:colOff>
      <xdr:row>78</xdr:row>
      <xdr:rowOff>112509</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3746500" y="13384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129036</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562428" y="13159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149968</xdr:rowOff>
    </xdr:from>
    <xdr:to>
      <xdr:col>15</xdr:col>
      <xdr:colOff>50800</xdr:colOff>
      <xdr:row>78</xdr:row>
      <xdr:rowOff>167418</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2019300" y="13523068"/>
          <a:ext cx="889000" cy="17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68059</xdr:rowOff>
    </xdr:from>
    <xdr:to>
      <xdr:col>15</xdr:col>
      <xdr:colOff>101600</xdr:colOff>
      <xdr:row>78</xdr:row>
      <xdr:rowOff>169659</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2857500" y="13441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14736</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673428" y="13216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149968</xdr:rowOff>
    </xdr:from>
    <xdr:to>
      <xdr:col>10</xdr:col>
      <xdr:colOff>114300</xdr:colOff>
      <xdr:row>78</xdr:row>
      <xdr:rowOff>154960</xdr:rowOff>
    </xdr:to>
    <xdr:cxnSp macro="">
      <xdr:nvCxnSpPr>
        <xdr:cNvPr id="189" name="直線コネクタ 188">
          <a:extLst>
            <a:ext uri="{FF2B5EF4-FFF2-40B4-BE49-F238E27FC236}">
              <a16:creationId xmlns:a16="http://schemas.microsoft.com/office/drawing/2014/main" id="{00000000-0008-0000-0600-0000BD000000}"/>
            </a:ext>
          </a:extLst>
        </xdr:cNvPr>
        <xdr:cNvCxnSpPr/>
      </xdr:nvCxnSpPr>
      <xdr:spPr>
        <a:xfrm flipV="1">
          <a:off x="1130300" y="13523068"/>
          <a:ext cx="889000" cy="4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58877</xdr:rowOff>
    </xdr:from>
    <xdr:to>
      <xdr:col>10</xdr:col>
      <xdr:colOff>165100</xdr:colOff>
      <xdr:row>78</xdr:row>
      <xdr:rowOff>160477</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968500" y="13431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5554</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784428" y="13207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27787</xdr:rowOff>
    </xdr:from>
    <xdr:to>
      <xdr:col>6</xdr:col>
      <xdr:colOff>38100</xdr:colOff>
      <xdr:row>78</xdr:row>
      <xdr:rowOff>129387</xdr:rowOff>
    </xdr:to>
    <xdr:sp macro="" textlink="">
      <xdr:nvSpPr>
        <xdr:cNvPr id="192" name="フローチャート: 判断 191">
          <a:extLst>
            <a:ext uri="{FF2B5EF4-FFF2-40B4-BE49-F238E27FC236}">
              <a16:creationId xmlns:a16="http://schemas.microsoft.com/office/drawing/2014/main" id="{00000000-0008-0000-0600-0000C0000000}"/>
            </a:ext>
          </a:extLst>
        </xdr:cNvPr>
        <xdr:cNvSpPr/>
      </xdr:nvSpPr>
      <xdr:spPr>
        <a:xfrm>
          <a:off x="1079500" y="13400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145914</xdr:rowOff>
    </xdr:from>
    <xdr:ext cx="469744"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895428" y="13176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104787</xdr:rowOff>
    </xdr:from>
    <xdr:to>
      <xdr:col>24</xdr:col>
      <xdr:colOff>114300</xdr:colOff>
      <xdr:row>79</xdr:row>
      <xdr:rowOff>34937</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4584700" y="13477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19714</xdr:rowOff>
    </xdr:from>
    <xdr:ext cx="469744" cy="259045"/>
    <xdr:sp macro="" textlink="">
      <xdr:nvSpPr>
        <xdr:cNvPr id="200" name="維持補修費該当値テキスト">
          <a:extLst>
            <a:ext uri="{FF2B5EF4-FFF2-40B4-BE49-F238E27FC236}">
              <a16:creationId xmlns:a16="http://schemas.microsoft.com/office/drawing/2014/main" id="{00000000-0008-0000-0600-0000C8000000}"/>
            </a:ext>
          </a:extLst>
        </xdr:cNvPr>
        <xdr:cNvSpPr txBox="1"/>
      </xdr:nvSpPr>
      <xdr:spPr>
        <a:xfrm>
          <a:off x="4686300" y="13392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104102</xdr:rowOff>
    </xdr:from>
    <xdr:to>
      <xdr:col>20</xdr:col>
      <xdr:colOff>38100</xdr:colOff>
      <xdr:row>79</xdr:row>
      <xdr:rowOff>34252</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3746500" y="13477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25379</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3562428" y="13569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116618</xdr:rowOff>
    </xdr:from>
    <xdr:to>
      <xdr:col>15</xdr:col>
      <xdr:colOff>101600</xdr:colOff>
      <xdr:row>79</xdr:row>
      <xdr:rowOff>46768</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2857500" y="13489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37895</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2673428" y="13582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99168</xdr:rowOff>
    </xdr:from>
    <xdr:to>
      <xdr:col>10</xdr:col>
      <xdr:colOff>165100</xdr:colOff>
      <xdr:row>79</xdr:row>
      <xdr:rowOff>29318</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968500" y="13472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20445</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1784428" y="13564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104160</xdr:rowOff>
    </xdr:from>
    <xdr:to>
      <xdr:col>6</xdr:col>
      <xdr:colOff>38100</xdr:colOff>
      <xdr:row>79</xdr:row>
      <xdr:rowOff>34310</xdr:rowOff>
    </xdr:to>
    <xdr:sp macro="" textlink="">
      <xdr:nvSpPr>
        <xdr:cNvPr id="207" name="楕円 206">
          <a:extLst>
            <a:ext uri="{FF2B5EF4-FFF2-40B4-BE49-F238E27FC236}">
              <a16:creationId xmlns:a16="http://schemas.microsoft.com/office/drawing/2014/main" id="{00000000-0008-0000-0600-0000CF000000}"/>
            </a:ext>
          </a:extLst>
        </xdr:cNvPr>
        <xdr:cNvSpPr/>
      </xdr:nvSpPr>
      <xdr:spPr>
        <a:xfrm>
          <a:off x="1079500" y="13477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25437</xdr:rowOff>
    </xdr:from>
    <xdr:ext cx="469744" cy="259045"/>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895428" y="13569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37885</xdr:rowOff>
    </xdr:from>
    <xdr:to>
      <xdr:col>24</xdr:col>
      <xdr:colOff>62865</xdr:colOff>
      <xdr:row>99</xdr:row>
      <xdr:rowOff>107569</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468385"/>
          <a:ext cx="1270" cy="16127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111396</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7084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107569</xdr:rowOff>
    </xdr:from>
    <xdr:to>
      <xdr:col>24</xdr:col>
      <xdr:colOff>152400</xdr:colOff>
      <xdr:row>99</xdr:row>
      <xdr:rowOff>107569</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7081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156012</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243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37885</xdr:rowOff>
    </xdr:from>
    <xdr:to>
      <xdr:col>24</xdr:col>
      <xdr:colOff>152400</xdr:colOff>
      <xdr:row>90</xdr:row>
      <xdr:rowOff>37885</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468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107683</xdr:rowOff>
    </xdr:from>
    <xdr:to>
      <xdr:col>24</xdr:col>
      <xdr:colOff>63500</xdr:colOff>
      <xdr:row>94</xdr:row>
      <xdr:rowOff>133998</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5881083"/>
          <a:ext cx="838200" cy="369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76840</xdr:rowOff>
    </xdr:from>
    <xdr:ext cx="599010"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3645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98413</xdr:rowOff>
    </xdr:from>
    <xdr:to>
      <xdr:col>24</xdr:col>
      <xdr:colOff>114300</xdr:colOff>
      <xdr:row>96</xdr:row>
      <xdr:rowOff>28563</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38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133998</xdr:rowOff>
    </xdr:from>
    <xdr:to>
      <xdr:col>19</xdr:col>
      <xdr:colOff>177800</xdr:colOff>
      <xdr:row>95</xdr:row>
      <xdr:rowOff>41656</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908300" y="16250298"/>
          <a:ext cx="889000" cy="79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36767</xdr:rowOff>
    </xdr:from>
    <xdr:to>
      <xdr:col>20</xdr:col>
      <xdr:colOff>38100</xdr:colOff>
      <xdr:row>97</xdr:row>
      <xdr:rowOff>138367</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66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129494</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530111" y="1676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41656</xdr:rowOff>
    </xdr:from>
    <xdr:to>
      <xdr:col>15</xdr:col>
      <xdr:colOff>50800</xdr:colOff>
      <xdr:row>95</xdr:row>
      <xdr:rowOff>49327</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019300" y="16329406"/>
          <a:ext cx="889000" cy="7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55194</xdr:rowOff>
    </xdr:from>
    <xdr:to>
      <xdr:col>15</xdr:col>
      <xdr:colOff>101600</xdr:colOff>
      <xdr:row>97</xdr:row>
      <xdr:rowOff>156794</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685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147921</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41111" y="16778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161900</xdr:rowOff>
    </xdr:from>
    <xdr:to>
      <xdr:col>10</xdr:col>
      <xdr:colOff>114300</xdr:colOff>
      <xdr:row>95</xdr:row>
      <xdr:rowOff>49327</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a:off x="1130300" y="16278200"/>
          <a:ext cx="889000" cy="58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105359</xdr:rowOff>
    </xdr:from>
    <xdr:to>
      <xdr:col>10</xdr:col>
      <xdr:colOff>165100</xdr:colOff>
      <xdr:row>98</xdr:row>
      <xdr:rowOff>35509</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736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26636</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52111" y="16828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96723</xdr:rowOff>
    </xdr:from>
    <xdr:to>
      <xdr:col>6</xdr:col>
      <xdr:colOff>38100</xdr:colOff>
      <xdr:row>98</xdr:row>
      <xdr:rowOff>26873</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727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18000</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63111" y="16820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56883</xdr:rowOff>
    </xdr:from>
    <xdr:to>
      <xdr:col>24</xdr:col>
      <xdr:colOff>114300</xdr:colOff>
      <xdr:row>92</xdr:row>
      <xdr:rowOff>158483</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5830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79760</xdr:rowOff>
    </xdr:from>
    <xdr:ext cx="599010"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5681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83198</xdr:rowOff>
    </xdr:from>
    <xdr:to>
      <xdr:col>20</xdr:col>
      <xdr:colOff>38100</xdr:colOff>
      <xdr:row>95</xdr:row>
      <xdr:rowOff>13348</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199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29875</xdr:rowOff>
    </xdr:from>
    <xdr:ext cx="599010"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497795" y="15974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162306</xdr:rowOff>
    </xdr:from>
    <xdr:to>
      <xdr:col>15</xdr:col>
      <xdr:colOff>101600</xdr:colOff>
      <xdr:row>95</xdr:row>
      <xdr:rowOff>92456</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278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108983</xdr:rowOff>
    </xdr:from>
    <xdr:ext cx="599010"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08795" y="16053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169977</xdr:rowOff>
    </xdr:from>
    <xdr:to>
      <xdr:col>10</xdr:col>
      <xdr:colOff>165100</xdr:colOff>
      <xdr:row>95</xdr:row>
      <xdr:rowOff>100127</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286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93</xdr:row>
      <xdr:rowOff>116654</xdr:rowOff>
    </xdr:from>
    <xdr:ext cx="599010"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19795" y="16061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111100</xdr:rowOff>
    </xdr:from>
    <xdr:to>
      <xdr:col>6</xdr:col>
      <xdr:colOff>38100</xdr:colOff>
      <xdr:row>95</xdr:row>
      <xdr:rowOff>41250</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22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93</xdr:row>
      <xdr:rowOff>57777</xdr:rowOff>
    </xdr:from>
    <xdr:ext cx="599010"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30795" y="160026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39535</xdr:rowOff>
    </xdr:from>
    <xdr:to>
      <xdr:col>54</xdr:col>
      <xdr:colOff>189865</xdr:colOff>
      <xdr:row>37</xdr:row>
      <xdr:rowOff>148730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525935"/>
          <a:ext cx="1270" cy="966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152557</xdr:rowOff>
    </xdr:from>
    <xdr:ext cx="534377"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6496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148730</xdr:rowOff>
    </xdr:from>
    <xdr:to>
      <xdr:col>55</xdr:col>
      <xdr:colOff>88900</xdr:colOff>
      <xdr:row>37</xdr:row>
      <xdr:rowOff>148730</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649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157662</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5301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39535</xdr:rowOff>
    </xdr:from>
    <xdr:to>
      <xdr:col>55</xdr:col>
      <xdr:colOff>88900</xdr:colOff>
      <xdr:row>32</xdr:row>
      <xdr:rowOff>39535</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5259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154544</xdr:rowOff>
    </xdr:from>
    <xdr:to>
      <xdr:col>55</xdr:col>
      <xdr:colOff>0</xdr:colOff>
      <xdr:row>36</xdr:row>
      <xdr:rowOff>74785</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9639300" y="5469494"/>
          <a:ext cx="838200" cy="777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86425</xdr:rowOff>
    </xdr:from>
    <xdr:ext cx="534377"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59157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63548</xdr:rowOff>
    </xdr:from>
    <xdr:to>
      <xdr:col>55</xdr:col>
      <xdr:colOff>50800</xdr:colOff>
      <xdr:row>35</xdr:row>
      <xdr:rowOff>165148</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6064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154544</xdr:rowOff>
    </xdr:from>
    <xdr:to>
      <xdr:col>50</xdr:col>
      <xdr:colOff>114300</xdr:colOff>
      <xdr:row>36</xdr:row>
      <xdr:rowOff>141132</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8750300" y="5469494"/>
          <a:ext cx="889000" cy="843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30</xdr:row>
      <xdr:rowOff>121864</xdr:rowOff>
    </xdr:from>
    <xdr:to>
      <xdr:col>50</xdr:col>
      <xdr:colOff>165100</xdr:colOff>
      <xdr:row>31</xdr:row>
      <xdr:rowOff>52014</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5265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68541</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39795" y="5040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141132</xdr:rowOff>
    </xdr:from>
    <xdr:to>
      <xdr:col>45</xdr:col>
      <xdr:colOff>177800</xdr:colOff>
      <xdr:row>36</xdr:row>
      <xdr:rowOff>152204</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7861300" y="6313332"/>
          <a:ext cx="889000" cy="11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160383</xdr:rowOff>
    </xdr:from>
    <xdr:to>
      <xdr:col>46</xdr:col>
      <xdr:colOff>38100</xdr:colOff>
      <xdr:row>36</xdr:row>
      <xdr:rowOff>90533</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6161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107060</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83111" y="5936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97318</xdr:rowOff>
    </xdr:from>
    <xdr:to>
      <xdr:col>41</xdr:col>
      <xdr:colOff>50800</xdr:colOff>
      <xdr:row>36</xdr:row>
      <xdr:rowOff>152204</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a:off x="6972300" y="6269518"/>
          <a:ext cx="889000" cy="54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36596</xdr:rowOff>
    </xdr:from>
    <xdr:to>
      <xdr:col>41</xdr:col>
      <xdr:colOff>101600</xdr:colOff>
      <xdr:row>36</xdr:row>
      <xdr:rowOff>138196</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20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154723</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94111" y="5984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58900</xdr:rowOff>
    </xdr:from>
    <xdr:to>
      <xdr:col>36</xdr:col>
      <xdr:colOff>165100</xdr:colOff>
      <xdr:row>36</xdr:row>
      <xdr:rowOff>160500</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23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151627</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05111" y="632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23985</xdr:rowOff>
    </xdr:from>
    <xdr:to>
      <xdr:col>55</xdr:col>
      <xdr:colOff>50800</xdr:colOff>
      <xdr:row>36</xdr:row>
      <xdr:rowOff>125585</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6196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2412</xdr:rowOff>
    </xdr:from>
    <xdr:ext cx="534377"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6174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103744</xdr:rowOff>
    </xdr:from>
    <xdr:to>
      <xdr:col>50</xdr:col>
      <xdr:colOff>165100</xdr:colOff>
      <xdr:row>32</xdr:row>
      <xdr:rowOff>33894</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541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25021</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39795" y="5511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90332</xdr:rowOff>
    </xdr:from>
    <xdr:to>
      <xdr:col>46</xdr:col>
      <xdr:colOff>38100</xdr:colOff>
      <xdr:row>37</xdr:row>
      <xdr:rowOff>20482</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626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11609</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83111" y="6355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101404</xdr:rowOff>
    </xdr:from>
    <xdr:to>
      <xdr:col>41</xdr:col>
      <xdr:colOff>101600</xdr:colOff>
      <xdr:row>37</xdr:row>
      <xdr:rowOff>31554</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273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22681</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94111" y="6366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46518</xdr:rowOff>
    </xdr:from>
    <xdr:to>
      <xdr:col>36</xdr:col>
      <xdr:colOff>165100</xdr:colOff>
      <xdr:row>36</xdr:row>
      <xdr:rowOff>148118</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218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164645</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705111" y="5993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普通建設事業費グラフ枠">
          <a:extLst>
            <a:ext uri="{FF2B5EF4-FFF2-40B4-BE49-F238E27FC236}">
              <a16:creationId xmlns:a16="http://schemas.microsoft.com/office/drawing/2014/main" id="{00000000-0008-0000-0600-00005A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130183</xdr:rowOff>
    </xdr:from>
    <xdr:to>
      <xdr:col>54</xdr:col>
      <xdr:colOff>189865</xdr:colOff>
      <xdr:row>58</xdr:row>
      <xdr:rowOff>51681</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10475595" y="8531233"/>
          <a:ext cx="1270" cy="1464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55508</xdr:rowOff>
    </xdr:from>
    <xdr:ext cx="534377" cy="259045"/>
    <xdr:sp macro="" textlink="">
      <xdr:nvSpPr>
        <xdr:cNvPr id="348" name="普通建設事業費最小値テキスト">
          <a:extLst>
            <a:ext uri="{FF2B5EF4-FFF2-40B4-BE49-F238E27FC236}">
              <a16:creationId xmlns:a16="http://schemas.microsoft.com/office/drawing/2014/main" id="{00000000-0008-0000-0600-00005C010000}"/>
            </a:ext>
          </a:extLst>
        </xdr:cNvPr>
        <xdr:cNvSpPr txBox="1"/>
      </xdr:nvSpPr>
      <xdr:spPr>
        <a:xfrm>
          <a:off x="10528300" y="9999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51681</xdr:rowOff>
    </xdr:from>
    <xdr:to>
      <xdr:col>55</xdr:col>
      <xdr:colOff>88900</xdr:colOff>
      <xdr:row>58</xdr:row>
      <xdr:rowOff>51681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9995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76860</xdr:rowOff>
    </xdr:from>
    <xdr:ext cx="599010" cy="259045"/>
    <xdr:sp macro="" textlink="">
      <xdr:nvSpPr>
        <xdr:cNvPr id="350" name="普通建設事業費最大値テキスト">
          <a:extLst>
            <a:ext uri="{FF2B5EF4-FFF2-40B4-BE49-F238E27FC236}">
              <a16:creationId xmlns:a16="http://schemas.microsoft.com/office/drawing/2014/main" id="{00000000-0008-0000-0600-00005E010000}"/>
            </a:ext>
          </a:extLst>
        </xdr:cNvPr>
        <xdr:cNvSpPr txBox="1"/>
      </xdr:nvSpPr>
      <xdr:spPr>
        <a:xfrm>
          <a:off x="10528300" y="8306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130183</xdr:rowOff>
    </xdr:from>
    <xdr:to>
      <xdr:col>55</xdr:col>
      <xdr:colOff>88900</xdr:colOff>
      <xdr:row>49</xdr:row>
      <xdr:rowOff>130183</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10388600" y="8531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6601</xdr:rowOff>
    </xdr:from>
    <xdr:to>
      <xdr:col>55</xdr:col>
      <xdr:colOff>0</xdr:colOff>
      <xdr:row>57</xdr:row>
      <xdr:rowOff>58471</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9639300" y="9779251"/>
          <a:ext cx="838200" cy="51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495</xdr:rowOff>
    </xdr:from>
    <xdr:ext cx="534377" cy="259045"/>
    <xdr:sp macro="" textlink="">
      <xdr:nvSpPr>
        <xdr:cNvPr id="353" name="普通建設事業費平均値テキスト">
          <a:extLst>
            <a:ext uri="{FF2B5EF4-FFF2-40B4-BE49-F238E27FC236}">
              <a16:creationId xmlns:a16="http://schemas.microsoft.com/office/drawing/2014/main" id="{00000000-0008-0000-0600-000061010000}"/>
            </a:ext>
          </a:extLst>
        </xdr:cNvPr>
        <xdr:cNvSpPr txBox="1"/>
      </xdr:nvSpPr>
      <xdr:spPr>
        <a:xfrm>
          <a:off x="10528300" y="94302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149068</xdr:rowOff>
    </xdr:from>
    <xdr:to>
      <xdr:col>55</xdr:col>
      <xdr:colOff>50800</xdr:colOff>
      <xdr:row>56</xdr:row>
      <xdr:rowOff>79218</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10426700" y="957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99436</xdr:rowOff>
    </xdr:from>
    <xdr:to>
      <xdr:col>50</xdr:col>
      <xdr:colOff>114300</xdr:colOff>
      <xdr:row>57</xdr:row>
      <xdr:rowOff>58471</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8750300" y="9700636"/>
          <a:ext cx="889000" cy="13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97686</xdr:rowOff>
    </xdr:from>
    <xdr:to>
      <xdr:col>50</xdr:col>
      <xdr:colOff>165100</xdr:colOff>
      <xdr:row>56</xdr:row>
      <xdr:rowOff>27836</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9588500" y="9527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44363</xdr:rowOff>
    </xdr:from>
    <xdr:ext cx="534377"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9372111" y="9302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99436</xdr:rowOff>
    </xdr:from>
    <xdr:to>
      <xdr:col>45</xdr:col>
      <xdr:colOff>177800</xdr:colOff>
      <xdr:row>57</xdr:row>
      <xdr:rowOff>136728</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7861300" y="9700636"/>
          <a:ext cx="889000" cy="208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111143</xdr:rowOff>
    </xdr:from>
    <xdr:to>
      <xdr:col>46</xdr:col>
      <xdr:colOff>38100</xdr:colOff>
      <xdr:row>56</xdr:row>
      <xdr:rowOff>41293</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8699500" y="9540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57820</xdr:rowOff>
    </xdr:from>
    <xdr:ext cx="534377"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8483111" y="9316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136728</xdr:rowOff>
    </xdr:from>
    <xdr:to>
      <xdr:col>41</xdr:col>
      <xdr:colOff>50800</xdr:colOff>
      <xdr:row>57</xdr:row>
      <xdr:rowOff>167010</xdr:rowOff>
    </xdr:to>
    <xdr:cxnSp macro="">
      <xdr:nvCxnSpPr>
        <xdr:cNvPr id="361" name="直線コネクタ 360">
          <a:extLst>
            <a:ext uri="{FF2B5EF4-FFF2-40B4-BE49-F238E27FC236}">
              <a16:creationId xmlns:a16="http://schemas.microsoft.com/office/drawing/2014/main" id="{00000000-0008-0000-0600-000069010000}"/>
            </a:ext>
          </a:extLst>
        </xdr:cNvPr>
        <xdr:cNvCxnSpPr/>
      </xdr:nvCxnSpPr>
      <xdr:spPr>
        <a:xfrm flipV="1">
          <a:off x="6972300" y="9909378"/>
          <a:ext cx="889000" cy="30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148115</xdr:rowOff>
    </xdr:from>
    <xdr:to>
      <xdr:col>41</xdr:col>
      <xdr:colOff>101600</xdr:colOff>
      <xdr:row>56</xdr:row>
      <xdr:rowOff>78265</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7810500" y="9577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94792</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7594111" y="9353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157724</xdr:rowOff>
    </xdr:from>
    <xdr:to>
      <xdr:col>36</xdr:col>
      <xdr:colOff>165100</xdr:colOff>
      <xdr:row>56</xdr:row>
      <xdr:rowOff>87874</xdr:rowOff>
    </xdr:to>
    <xdr:sp macro="" textlink="">
      <xdr:nvSpPr>
        <xdr:cNvPr id="364" name="フローチャート: 判断 363">
          <a:extLst>
            <a:ext uri="{FF2B5EF4-FFF2-40B4-BE49-F238E27FC236}">
              <a16:creationId xmlns:a16="http://schemas.microsoft.com/office/drawing/2014/main" id="{00000000-0008-0000-0600-00006C010000}"/>
            </a:ext>
          </a:extLst>
        </xdr:cNvPr>
        <xdr:cNvSpPr/>
      </xdr:nvSpPr>
      <xdr:spPr>
        <a:xfrm>
          <a:off x="6921500" y="9587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104401</xdr:rowOff>
    </xdr:from>
    <xdr:ext cx="534377"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05111" y="9362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127251</xdr:rowOff>
    </xdr:from>
    <xdr:to>
      <xdr:col>55</xdr:col>
      <xdr:colOff>50800</xdr:colOff>
      <xdr:row>57</xdr:row>
      <xdr:rowOff>57401</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10426700" y="972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105678</xdr:rowOff>
    </xdr:from>
    <xdr:ext cx="534377" cy="259045"/>
    <xdr:sp macro="" textlink="">
      <xdr:nvSpPr>
        <xdr:cNvPr id="372" name="普通建設事業費該当値テキスト">
          <a:extLst>
            <a:ext uri="{FF2B5EF4-FFF2-40B4-BE49-F238E27FC236}">
              <a16:creationId xmlns:a16="http://schemas.microsoft.com/office/drawing/2014/main" id="{00000000-0008-0000-0600-000074010000}"/>
            </a:ext>
          </a:extLst>
        </xdr:cNvPr>
        <xdr:cNvSpPr txBox="1"/>
      </xdr:nvSpPr>
      <xdr:spPr>
        <a:xfrm>
          <a:off x="10528300" y="9706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7671</xdr:rowOff>
    </xdr:from>
    <xdr:to>
      <xdr:col>50</xdr:col>
      <xdr:colOff>165100</xdr:colOff>
      <xdr:row>57</xdr:row>
      <xdr:rowOff>109271</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9588500" y="9780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100398</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9372111" y="9873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48636</xdr:rowOff>
    </xdr:from>
    <xdr:to>
      <xdr:col>46</xdr:col>
      <xdr:colOff>38100</xdr:colOff>
      <xdr:row>56</xdr:row>
      <xdr:rowOff>150236</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8699500" y="9649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141363</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8483111" y="9742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85928</xdr:rowOff>
    </xdr:from>
    <xdr:to>
      <xdr:col>41</xdr:col>
      <xdr:colOff>101600</xdr:colOff>
      <xdr:row>58</xdr:row>
      <xdr:rowOff>16078</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7810500" y="9858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7205</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7594111" y="9951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116210</xdr:rowOff>
    </xdr:from>
    <xdr:to>
      <xdr:col>36</xdr:col>
      <xdr:colOff>165100</xdr:colOff>
      <xdr:row>58</xdr:row>
      <xdr:rowOff>46360</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6921500" y="988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37487</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705111" y="9981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普通建設事業費 （ うち新規整備　）グラフ枠">
          <a:extLst>
            <a:ext uri="{FF2B5EF4-FFF2-40B4-BE49-F238E27FC236}">
              <a16:creationId xmlns:a16="http://schemas.microsoft.com/office/drawing/2014/main" id="{00000000-0008-0000-0600-000093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5524</xdr:rowOff>
    </xdr:from>
    <xdr:to>
      <xdr:col>54</xdr:col>
      <xdr:colOff>189865</xdr:colOff>
      <xdr:row>79</xdr:row>
      <xdr:rowOff>44450</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10475595" y="12007024"/>
          <a:ext cx="1270" cy="15819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5" name="普通建設事業費 （ うち新規整備　）最小値テキスト">
          <a:extLst>
            <a:ext uri="{FF2B5EF4-FFF2-40B4-BE49-F238E27FC236}">
              <a16:creationId xmlns:a16="http://schemas.microsoft.com/office/drawing/2014/main" id="{00000000-0008-0000-0600-000095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123651</xdr:rowOff>
    </xdr:from>
    <xdr:ext cx="599010" cy="259045"/>
    <xdr:sp macro="" textlink="">
      <xdr:nvSpPr>
        <xdr:cNvPr id="407" name="普通建設事業費 （ うち新規整備　）最大値テキスト">
          <a:extLst>
            <a:ext uri="{FF2B5EF4-FFF2-40B4-BE49-F238E27FC236}">
              <a16:creationId xmlns:a16="http://schemas.microsoft.com/office/drawing/2014/main" id="{00000000-0008-0000-0600-000097010000}"/>
            </a:ext>
          </a:extLst>
        </xdr:cNvPr>
        <xdr:cNvSpPr txBox="1"/>
      </xdr:nvSpPr>
      <xdr:spPr>
        <a:xfrm>
          <a:off x="10528300" y="11782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5524</xdr:rowOff>
    </xdr:from>
    <xdr:to>
      <xdr:col>55</xdr:col>
      <xdr:colOff>88900</xdr:colOff>
      <xdr:row>70</xdr:row>
      <xdr:rowOff>5524</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10388600" y="12007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61607</xdr:rowOff>
    </xdr:from>
    <xdr:to>
      <xdr:col>55</xdr:col>
      <xdr:colOff>0</xdr:colOff>
      <xdr:row>78</xdr:row>
      <xdr:rowOff>142342</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9639300" y="13434707"/>
          <a:ext cx="838200" cy="80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112971</xdr:rowOff>
    </xdr:from>
    <xdr:ext cx="534377" cy="259045"/>
    <xdr:sp macro="" textlink="">
      <xdr:nvSpPr>
        <xdr:cNvPr id="410" name="普通建設事業費 （ うち新規整備　）平均値テキスト">
          <a:extLst>
            <a:ext uri="{FF2B5EF4-FFF2-40B4-BE49-F238E27FC236}">
              <a16:creationId xmlns:a16="http://schemas.microsoft.com/office/drawing/2014/main" id="{00000000-0008-0000-0600-00009A010000}"/>
            </a:ext>
          </a:extLst>
        </xdr:cNvPr>
        <xdr:cNvSpPr txBox="1"/>
      </xdr:nvSpPr>
      <xdr:spPr>
        <a:xfrm>
          <a:off x="10528300" y="131431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90094</xdr:rowOff>
    </xdr:from>
    <xdr:to>
      <xdr:col>55</xdr:col>
      <xdr:colOff>50800</xdr:colOff>
      <xdr:row>78</xdr:row>
      <xdr:rowOff>20244</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10426700" y="1329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111506</xdr:rowOff>
    </xdr:from>
    <xdr:to>
      <xdr:col>50</xdr:col>
      <xdr:colOff>114300</xdr:colOff>
      <xdr:row>78</xdr:row>
      <xdr:rowOff>61607</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8750300" y="13313156"/>
          <a:ext cx="889000" cy="121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63627</xdr:rowOff>
    </xdr:from>
    <xdr:to>
      <xdr:col>50</xdr:col>
      <xdr:colOff>165100</xdr:colOff>
      <xdr:row>77</xdr:row>
      <xdr:rowOff>165227</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9588500" y="13265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10304</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9372111" y="13040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111506</xdr:rowOff>
    </xdr:from>
    <xdr:to>
      <xdr:col>45</xdr:col>
      <xdr:colOff>177800</xdr:colOff>
      <xdr:row>78</xdr:row>
      <xdr:rowOff>98997</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7861300" y="13313156"/>
          <a:ext cx="889000" cy="158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72822</xdr:rowOff>
    </xdr:from>
    <xdr:to>
      <xdr:col>46</xdr:col>
      <xdr:colOff>38100</xdr:colOff>
      <xdr:row>78</xdr:row>
      <xdr:rowOff>2972</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8699500" y="13274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165549</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8483111" y="13367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86170</xdr:rowOff>
    </xdr:from>
    <xdr:to>
      <xdr:col>41</xdr:col>
      <xdr:colOff>50800</xdr:colOff>
      <xdr:row>78</xdr:row>
      <xdr:rowOff>98997</xdr:rowOff>
    </xdr:to>
    <xdr:cxnSp macro="">
      <xdr:nvCxnSpPr>
        <xdr:cNvPr id="418" name="直線コネクタ 417">
          <a:extLst>
            <a:ext uri="{FF2B5EF4-FFF2-40B4-BE49-F238E27FC236}">
              <a16:creationId xmlns:a16="http://schemas.microsoft.com/office/drawing/2014/main" id="{00000000-0008-0000-0600-0000A2010000}"/>
            </a:ext>
          </a:extLst>
        </xdr:cNvPr>
        <xdr:cNvCxnSpPr/>
      </xdr:nvCxnSpPr>
      <xdr:spPr>
        <a:xfrm>
          <a:off x="6972300" y="13459270"/>
          <a:ext cx="889000" cy="12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76391</xdr:rowOff>
    </xdr:from>
    <xdr:to>
      <xdr:col>41</xdr:col>
      <xdr:colOff>101600</xdr:colOff>
      <xdr:row>78</xdr:row>
      <xdr:rowOff>6541</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7810500" y="13278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23068</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7594111" y="13053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32105</xdr:rowOff>
    </xdr:from>
    <xdr:to>
      <xdr:col>36</xdr:col>
      <xdr:colOff>165100</xdr:colOff>
      <xdr:row>77</xdr:row>
      <xdr:rowOff>133705</xdr:rowOff>
    </xdr:to>
    <xdr:sp macro="" textlink="">
      <xdr:nvSpPr>
        <xdr:cNvPr id="421" name="フローチャート: 判断 420">
          <a:extLst>
            <a:ext uri="{FF2B5EF4-FFF2-40B4-BE49-F238E27FC236}">
              <a16:creationId xmlns:a16="http://schemas.microsoft.com/office/drawing/2014/main" id="{00000000-0008-0000-0600-0000A5010000}"/>
            </a:ext>
          </a:extLst>
        </xdr:cNvPr>
        <xdr:cNvSpPr/>
      </xdr:nvSpPr>
      <xdr:spPr>
        <a:xfrm>
          <a:off x="6921500" y="13233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150232</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05111" y="13008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91542</xdr:rowOff>
    </xdr:from>
    <xdr:to>
      <xdr:col>55</xdr:col>
      <xdr:colOff>50800</xdr:colOff>
      <xdr:row>79</xdr:row>
      <xdr:rowOff>21692</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10426700" y="13464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6469</xdr:rowOff>
    </xdr:from>
    <xdr:ext cx="469744" cy="259045"/>
    <xdr:sp macro="" textlink="">
      <xdr:nvSpPr>
        <xdr:cNvPr id="429" name="普通建設事業費 （ うち新規整備　）該当値テキスト">
          <a:extLst>
            <a:ext uri="{FF2B5EF4-FFF2-40B4-BE49-F238E27FC236}">
              <a16:creationId xmlns:a16="http://schemas.microsoft.com/office/drawing/2014/main" id="{00000000-0008-0000-0600-0000AD010000}"/>
            </a:ext>
          </a:extLst>
        </xdr:cNvPr>
        <xdr:cNvSpPr txBox="1"/>
      </xdr:nvSpPr>
      <xdr:spPr>
        <a:xfrm>
          <a:off x="10528300" y="13379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10807</xdr:rowOff>
    </xdr:from>
    <xdr:to>
      <xdr:col>50</xdr:col>
      <xdr:colOff>165100</xdr:colOff>
      <xdr:row>78</xdr:row>
      <xdr:rowOff>112407</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9588500" y="13383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103534</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9372111" y="13476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60706</xdr:rowOff>
    </xdr:from>
    <xdr:to>
      <xdr:col>46</xdr:col>
      <xdr:colOff>38100</xdr:colOff>
      <xdr:row>77</xdr:row>
      <xdr:rowOff>162306</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8699500" y="13262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7383</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8483111" y="13037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48197</xdr:rowOff>
    </xdr:from>
    <xdr:to>
      <xdr:col>41</xdr:col>
      <xdr:colOff>101600</xdr:colOff>
      <xdr:row>78</xdr:row>
      <xdr:rowOff>149797</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7810500" y="13421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140924</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7626428" y="13514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35370</xdr:rowOff>
    </xdr:from>
    <xdr:to>
      <xdr:col>36</xdr:col>
      <xdr:colOff>165100</xdr:colOff>
      <xdr:row>78</xdr:row>
      <xdr:rowOff>136970</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6921500" y="13408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128097</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705111" y="13501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a:extLst>
            <a:ext uri="{FF2B5EF4-FFF2-40B4-BE49-F238E27FC236}">
              <a16:creationId xmlns:a16="http://schemas.microsoft.com/office/drawing/2014/main" id="{00000000-0008-0000-06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45456</xdr:rowOff>
    </xdr:from>
    <xdr:to>
      <xdr:col>54</xdr:col>
      <xdr:colOff>189865</xdr:colOff>
      <xdr:row>99</xdr:row>
      <xdr:rowOff>574</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10475595" y="15475956"/>
          <a:ext cx="1270" cy="14981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4401</xdr:rowOff>
    </xdr:from>
    <xdr:ext cx="469744" cy="259045"/>
    <xdr:sp macro="" textlink="">
      <xdr:nvSpPr>
        <xdr:cNvPr id="462" name="普通建設事業費 （ うち更新整備　）最小値テキスト">
          <a:extLst>
            <a:ext uri="{FF2B5EF4-FFF2-40B4-BE49-F238E27FC236}">
              <a16:creationId xmlns:a16="http://schemas.microsoft.com/office/drawing/2014/main" id="{00000000-0008-0000-0600-0000CE010000}"/>
            </a:ext>
          </a:extLst>
        </xdr:cNvPr>
        <xdr:cNvSpPr txBox="1"/>
      </xdr:nvSpPr>
      <xdr:spPr>
        <a:xfrm>
          <a:off x="10528300" y="16977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574</xdr:rowOff>
    </xdr:from>
    <xdr:to>
      <xdr:col>55</xdr:col>
      <xdr:colOff>88900</xdr:colOff>
      <xdr:row>99</xdr:row>
      <xdr:rowOff>574</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6974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163583</xdr:rowOff>
    </xdr:from>
    <xdr:ext cx="599010" cy="259045"/>
    <xdr:sp macro="" textlink="">
      <xdr:nvSpPr>
        <xdr:cNvPr id="464" name="普通建設事業費 （ うち更新整備　）最大値テキスト">
          <a:extLst>
            <a:ext uri="{FF2B5EF4-FFF2-40B4-BE49-F238E27FC236}">
              <a16:creationId xmlns:a16="http://schemas.microsoft.com/office/drawing/2014/main" id="{00000000-0008-0000-0600-0000D0010000}"/>
            </a:ext>
          </a:extLst>
        </xdr:cNvPr>
        <xdr:cNvSpPr txBox="1"/>
      </xdr:nvSpPr>
      <xdr:spPr>
        <a:xfrm>
          <a:off x="10528300" y="15251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202,368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45456</xdr:rowOff>
    </xdr:from>
    <xdr:to>
      <xdr:col>55</xdr:col>
      <xdr:colOff>88900</xdr:colOff>
      <xdr:row>90</xdr:row>
      <xdr:rowOff>45456</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54759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124338</xdr:rowOff>
    </xdr:from>
    <xdr:to>
      <xdr:col>55</xdr:col>
      <xdr:colOff>0</xdr:colOff>
      <xdr:row>98</xdr:row>
      <xdr:rowOff>1747</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9639300" y="16754988"/>
          <a:ext cx="838200" cy="48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64998</xdr:rowOff>
    </xdr:from>
    <xdr:ext cx="534377" cy="259045"/>
    <xdr:sp macro="" textlink="">
      <xdr:nvSpPr>
        <xdr:cNvPr id="467" name="普通建設事業費 （ うち更新整備　）平均値テキスト">
          <a:extLst>
            <a:ext uri="{FF2B5EF4-FFF2-40B4-BE49-F238E27FC236}">
              <a16:creationId xmlns:a16="http://schemas.microsoft.com/office/drawing/2014/main" id="{00000000-0008-0000-0600-0000D3010000}"/>
            </a:ext>
          </a:extLst>
        </xdr:cNvPr>
        <xdr:cNvSpPr txBox="1"/>
      </xdr:nvSpPr>
      <xdr:spPr>
        <a:xfrm>
          <a:off x="10528300" y="165241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42121</xdr:rowOff>
    </xdr:from>
    <xdr:to>
      <xdr:col>55</xdr:col>
      <xdr:colOff>50800</xdr:colOff>
      <xdr:row>97</xdr:row>
      <xdr:rowOff>143721</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10426700" y="1667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1747</xdr:rowOff>
    </xdr:from>
    <xdr:to>
      <xdr:col>50</xdr:col>
      <xdr:colOff>114300</xdr:colOff>
      <xdr:row>98</xdr:row>
      <xdr:rowOff>24661</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8750300" y="16803847"/>
          <a:ext cx="889000" cy="22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6536</xdr:rowOff>
    </xdr:from>
    <xdr:to>
      <xdr:col>50</xdr:col>
      <xdr:colOff>165100</xdr:colOff>
      <xdr:row>97</xdr:row>
      <xdr:rowOff>108136</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9588500" y="16637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124663</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412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24661</xdr:rowOff>
    </xdr:from>
    <xdr:to>
      <xdr:col>45</xdr:col>
      <xdr:colOff>177800</xdr:colOff>
      <xdr:row>98</xdr:row>
      <xdr:rowOff>86170</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flipV="1">
          <a:off x="7861300" y="16826761"/>
          <a:ext cx="889000" cy="61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8021</xdr:rowOff>
    </xdr:from>
    <xdr:to>
      <xdr:col>46</xdr:col>
      <xdr:colOff>38100</xdr:colOff>
      <xdr:row>97</xdr:row>
      <xdr:rowOff>109621</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8699500" y="1663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126148</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83111" y="16413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86170</xdr:rowOff>
    </xdr:from>
    <xdr:to>
      <xdr:col>41</xdr:col>
      <xdr:colOff>50800</xdr:colOff>
      <xdr:row>98</xdr:row>
      <xdr:rowOff>142604</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flipV="1">
          <a:off x="6972300" y="16888270"/>
          <a:ext cx="889000" cy="56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46548</xdr:rowOff>
    </xdr:from>
    <xdr:to>
      <xdr:col>41</xdr:col>
      <xdr:colOff>101600</xdr:colOff>
      <xdr:row>97</xdr:row>
      <xdr:rowOff>148148</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7810500" y="16677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164675</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94111" y="16452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84945</xdr:rowOff>
    </xdr:from>
    <xdr:to>
      <xdr:col>36</xdr:col>
      <xdr:colOff>165100</xdr:colOff>
      <xdr:row>98</xdr:row>
      <xdr:rowOff>15095</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6921500" y="16715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31622</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05111" y="16490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73538</xdr:rowOff>
    </xdr:from>
    <xdr:to>
      <xdr:col>55</xdr:col>
      <xdr:colOff>50800</xdr:colOff>
      <xdr:row>98</xdr:row>
      <xdr:rowOff>3688</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10426700" y="16704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51965</xdr:rowOff>
    </xdr:from>
    <xdr:ext cx="534377" cy="259045"/>
    <xdr:sp macro="" textlink="">
      <xdr:nvSpPr>
        <xdr:cNvPr id="486" name="普通建設事業費 （ うち更新整備　）該当値テキスト">
          <a:extLst>
            <a:ext uri="{FF2B5EF4-FFF2-40B4-BE49-F238E27FC236}">
              <a16:creationId xmlns:a16="http://schemas.microsoft.com/office/drawing/2014/main" id="{00000000-0008-0000-0600-0000E6010000}"/>
            </a:ext>
          </a:extLst>
        </xdr:cNvPr>
        <xdr:cNvSpPr txBox="1"/>
      </xdr:nvSpPr>
      <xdr:spPr>
        <a:xfrm>
          <a:off x="10528300" y="16682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122397</xdr:rowOff>
    </xdr:from>
    <xdr:to>
      <xdr:col>50</xdr:col>
      <xdr:colOff>165100</xdr:colOff>
      <xdr:row>98</xdr:row>
      <xdr:rowOff>52547</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9588500" y="16753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43674</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9372111" y="16845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145311</xdr:rowOff>
    </xdr:from>
    <xdr:to>
      <xdr:col>46</xdr:col>
      <xdr:colOff>38100</xdr:colOff>
      <xdr:row>98</xdr:row>
      <xdr:rowOff>75461</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8699500" y="16775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66588</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483111" y="16868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35370</xdr:rowOff>
    </xdr:from>
    <xdr:to>
      <xdr:col>41</xdr:col>
      <xdr:colOff>101600</xdr:colOff>
      <xdr:row>98</xdr:row>
      <xdr:rowOff>136970</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7810500" y="1683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128097</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7594111" y="16930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91804</xdr:rowOff>
    </xdr:from>
    <xdr:to>
      <xdr:col>36</xdr:col>
      <xdr:colOff>165100</xdr:colOff>
      <xdr:row>99</xdr:row>
      <xdr:rowOff>21954</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6921500" y="16893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99</xdr:row>
      <xdr:rowOff>13081</xdr:rowOff>
    </xdr:from>
    <xdr:ext cx="469744"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6737428" y="16986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9" name="災害復旧事業費グラフ枠">
          <a:extLst>
            <a:ext uri="{FF2B5EF4-FFF2-40B4-BE49-F238E27FC236}">
              <a16:creationId xmlns:a16="http://schemas.microsoft.com/office/drawing/2014/main" id="{00000000-0008-0000-0600-000007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42643</xdr:rowOff>
    </xdr:from>
    <xdr:to>
      <xdr:col>85</xdr:col>
      <xdr:colOff>126364</xdr:colOff>
      <xdr:row>39</xdr:row>
      <xdr:rowOff>98878</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flipV="1">
          <a:off x="16317595" y="5186143"/>
          <a:ext cx="1269" cy="15992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21" name="災害復旧事業費最小値テキスト">
          <a:extLst>
            <a:ext uri="{FF2B5EF4-FFF2-40B4-BE49-F238E27FC236}">
              <a16:creationId xmlns:a16="http://schemas.microsoft.com/office/drawing/2014/main" id="{00000000-0008-0000-0600-000009020000}"/>
            </a:ext>
          </a:extLst>
        </xdr:cNvPr>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160770</xdr:rowOff>
    </xdr:from>
    <xdr:ext cx="534377" cy="259045"/>
    <xdr:sp macro="" textlink="">
      <xdr:nvSpPr>
        <xdr:cNvPr id="523" name="災害復旧事業費最大値テキスト">
          <a:extLst>
            <a:ext uri="{FF2B5EF4-FFF2-40B4-BE49-F238E27FC236}">
              <a16:creationId xmlns:a16="http://schemas.microsoft.com/office/drawing/2014/main" id="{00000000-0008-0000-0600-00000B020000}"/>
            </a:ext>
          </a:extLst>
        </xdr:cNvPr>
        <xdr:cNvSpPr txBox="1"/>
      </xdr:nvSpPr>
      <xdr:spPr>
        <a:xfrm>
          <a:off x="16370300" y="4961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42643</xdr:rowOff>
    </xdr:from>
    <xdr:to>
      <xdr:col>86</xdr:col>
      <xdr:colOff>25400</xdr:colOff>
      <xdr:row>30</xdr:row>
      <xdr:rowOff>42643</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6230600" y="5186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25204</xdr:rowOff>
    </xdr:from>
    <xdr:to>
      <xdr:col>85</xdr:col>
      <xdr:colOff>127000</xdr:colOff>
      <xdr:row>39</xdr:row>
      <xdr:rowOff>79872</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5481300" y="6711754"/>
          <a:ext cx="838200" cy="54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109393</xdr:rowOff>
    </xdr:from>
    <xdr:ext cx="469744" cy="259045"/>
    <xdr:sp macro="" textlink="">
      <xdr:nvSpPr>
        <xdr:cNvPr id="526" name="災害復旧事業費平均値テキスト">
          <a:extLst>
            <a:ext uri="{FF2B5EF4-FFF2-40B4-BE49-F238E27FC236}">
              <a16:creationId xmlns:a16="http://schemas.microsoft.com/office/drawing/2014/main" id="{00000000-0008-0000-0600-00000E020000}"/>
            </a:ext>
          </a:extLst>
        </xdr:cNvPr>
        <xdr:cNvSpPr txBox="1"/>
      </xdr:nvSpPr>
      <xdr:spPr>
        <a:xfrm>
          <a:off x="16370300" y="64530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86516</xdr:rowOff>
    </xdr:from>
    <xdr:to>
      <xdr:col>85</xdr:col>
      <xdr:colOff>177800</xdr:colOff>
      <xdr:row>39</xdr:row>
      <xdr:rowOff>16666</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6268700" y="6601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25204</xdr:rowOff>
    </xdr:from>
    <xdr:to>
      <xdr:col>81</xdr:col>
      <xdr:colOff>50800</xdr:colOff>
      <xdr:row>39</xdr:row>
      <xdr:rowOff>40880</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flipV="1">
          <a:off x="14592300" y="6711754"/>
          <a:ext cx="889000" cy="15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8988</xdr:rowOff>
    </xdr:from>
    <xdr:to>
      <xdr:col>81</xdr:col>
      <xdr:colOff>101600</xdr:colOff>
      <xdr:row>38</xdr:row>
      <xdr:rowOff>110588</xdr:rowOff>
    </xdr:to>
    <xdr:sp macro="" textlink="">
      <xdr:nvSpPr>
        <xdr:cNvPr id="529" name="フローチャート: 判断 528">
          <a:extLst>
            <a:ext uri="{FF2B5EF4-FFF2-40B4-BE49-F238E27FC236}">
              <a16:creationId xmlns:a16="http://schemas.microsoft.com/office/drawing/2014/main" id="{00000000-0008-0000-0600-000011020000}"/>
            </a:ext>
          </a:extLst>
        </xdr:cNvPr>
        <xdr:cNvSpPr/>
      </xdr:nvSpPr>
      <xdr:spPr>
        <a:xfrm>
          <a:off x="15430500" y="6524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127115</xdr:rowOff>
    </xdr:from>
    <xdr:ext cx="469744"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5246428" y="6299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6818</xdr:rowOff>
    </xdr:from>
    <xdr:to>
      <xdr:col>76</xdr:col>
      <xdr:colOff>114300</xdr:colOff>
      <xdr:row>39</xdr:row>
      <xdr:rowOff>40880</xdr:rowOff>
    </xdr:to>
    <xdr:cxnSp macro="">
      <xdr:nvCxnSpPr>
        <xdr:cNvPr id="531" name="直線コネクタ 530">
          <a:extLst>
            <a:ext uri="{FF2B5EF4-FFF2-40B4-BE49-F238E27FC236}">
              <a16:creationId xmlns:a16="http://schemas.microsoft.com/office/drawing/2014/main" id="{00000000-0008-0000-0600-000013020000}"/>
            </a:ext>
          </a:extLst>
        </xdr:cNvPr>
        <xdr:cNvCxnSpPr/>
      </xdr:nvCxnSpPr>
      <xdr:spPr>
        <a:xfrm>
          <a:off x="13703300" y="6693368"/>
          <a:ext cx="889000" cy="34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10196</xdr:rowOff>
    </xdr:from>
    <xdr:to>
      <xdr:col>76</xdr:col>
      <xdr:colOff>165100</xdr:colOff>
      <xdr:row>38</xdr:row>
      <xdr:rowOff>111796</xdr:rowOff>
    </xdr:to>
    <xdr:sp macro="" textlink="">
      <xdr:nvSpPr>
        <xdr:cNvPr id="532" name="フローチャート: 判断 531">
          <a:extLst>
            <a:ext uri="{FF2B5EF4-FFF2-40B4-BE49-F238E27FC236}">
              <a16:creationId xmlns:a16="http://schemas.microsoft.com/office/drawing/2014/main" id="{00000000-0008-0000-0600-000014020000}"/>
            </a:ext>
          </a:extLst>
        </xdr:cNvPr>
        <xdr:cNvSpPr/>
      </xdr:nvSpPr>
      <xdr:spPr>
        <a:xfrm>
          <a:off x="14541500" y="6525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128323</xdr:rowOff>
    </xdr:from>
    <xdr:ext cx="469744"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4357428" y="6300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6818</xdr:rowOff>
    </xdr:from>
    <xdr:to>
      <xdr:col>71</xdr:col>
      <xdr:colOff>177800</xdr:colOff>
      <xdr:row>39</xdr:row>
      <xdr:rowOff>88395</xdr:rowOff>
    </xdr:to>
    <xdr:cxnSp macro="">
      <xdr:nvCxnSpPr>
        <xdr:cNvPr id="534" name="直線コネクタ 533">
          <a:extLst>
            <a:ext uri="{FF2B5EF4-FFF2-40B4-BE49-F238E27FC236}">
              <a16:creationId xmlns:a16="http://schemas.microsoft.com/office/drawing/2014/main" id="{00000000-0008-0000-0600-000016020000}"/>
            </a:ext>
          </a:extLst>
        </xdr:cNvPr>
        <xdr:cNvCxnSpPr/>
      </xdr:nvCxnSpPr>
      <xdr:spPr>
        <a:xfrm flipV="1">
          <a:off x="12814300" y="6693368"/>
          <a:ext cx="889000" cy="81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34461</xdr:rowOff>
    </xdr:from>
    <xdr:to>
      <xdr:col>72</xdr:col>
      <xdr:colOff>38100</xdr:colOff>
      <xdr:row>38</xdr:row>
      <xdr:rowOff>136061</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3652500" y="654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152588</xdr:rowOff>
    </xdr:from>
    <xdr:ext cx="469744"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3468428" y="6324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70677</xdr:rowOff>
    </xdr:from>
    <xdr:to>
      <xdr:col>67</xdr:col>
      <xdr:colOff>101600</xdr:colOff>
      <xdr:row>39</xdr:row>
      <xdr:rowOff>827</xdr:rowOff>
    </xdr:to>
    <xdr:sp macro="" textlink="">
      <xdr:nvSpPr>
        <xdr:cNvPr id="537" name="フローチャート: 判断 536">
          <a:extLst>
            <a:ext uri="{FF2B5EF4-FFF2-40B4-BE49-F238E27FC236}">
              <a16:creationId xmlns:a16="http://schemas.microsoft.com/office/drawing/2014/main" id="{00000000-0008-0000-0600-000019020000}"/>
            </a:ext>
          </a:extLst>
        </xdr:cNvPr>
        <xdr:cNvSpPr/>
      </xdr:nvSpPr>
      <xdr:spPr>
        <a:xfrm>
          <a:off x="12763500" y="6585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17354</xdr:rowOff>
    </xdr:from>
    <xdr:ext cx="469744"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2579428" y="6361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29072</xdr:rowOff>
    </xdr:from>
    <xdr:to>
      <xdr:col>85</xdr:col>
      <xdr:colOff>177800</xdr:colOff>
      <xdr:row>39</xdr:row>
      <xdr:rowOff>130672</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6268700" y="6715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115449</xdr:rowOff>
    </xdr:from>
    <xdr:ext cx="378565" cy="259045"/>
    <xdr:sp macro="" textlink="">
      <xdr:nvSpPr>
        <xdr:cNvPr id="545" name="災害復旧事業費該当値テキスト">
          <a:extLst>
            <a:ext uri="{FF2B5EF4-FFF2-40B4-BE49-F238E27FC236}">
              <a16:creationId xmlns:a16="http://schemas.microsoft.com/office/drawing/2014/main" id="{00000000-0008-0000-0600-000021020000}"/>
            </a:ext>
          </a:extLst>
        </xdr:cNvPr>
        <xdr:cNvSpPr txBox="1"/>
      </xdr:nvSpPr>
      <xdr:spPr>
        <a:xfrm>
          <a:off x="16370300" y="66305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145854</xdr:rowOff>
    </xdr:from>
    <xdr:to>
      <xdr:col>81</xdr:col>
      <xdr:colOff>101600</xdr:colOff>
      <xdr:row>39</xdr:row>
      <xdr:rowOff>76004</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5430500" y="6660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67131</xdr:rowOff>
    </xdr:from>
    <xdr:ext cx="469744"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5246428" y="6753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161530</xdr:rowOff>
    </xdr:from>
    <xdr:to>
      <xdr:col>76</xdr:col>
      <xdr:colOff>165100</xdr:colOff>
      <xdr:row>39</xdr:row>
      <xdr:rowOff>91680</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4541500" y="667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82807</xdr:rowOff>
    </xdr:from>
    <xdr:ext cx="469744"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4357428" y="6769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127468</xdr:rowOff>
    </xdr:from>
    <xdr:to>
      <xdr:col>72</xdr:col>
      <xdr:colOff>38100</xdr:colOff>
      <xdr:row>39</xdr:row>
      <xdr:rowOff>57618</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3652500" y="6642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48745</xdr:rowOff>
    </xdr:from>
    <xdr:ext cx="469744"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3468428" y="6735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37595</xdr:rowOff>
    </xdr:from>
    <xdr:to>
      <xdr:col>67</xdr:col>
      <xdr:colOff>101600</xdr:colOff>
      <xdr:row>39</xdr:row>
      <xdr:rowOff>139195</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2763500" y="6724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130322</xdr:rowOff>
    </xdr:from>
    <xdr:ext cx="378565"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625017" y="68168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1" name="正方形/長方形 560">
          <a:extLst>
            <a:ext uri="{FF2B5EF4-FFF2-40B4-BE49-F238E27FC236}">
              <a16:creationId xmlns:a16="http://schemas.microsoft.com/office/drawing/2014/main" id="{00000000-0008-0000-0600-000031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8" name="失業対策事業費グラフ枠">
          <a:extLst>
            <a:ext uri="{FF2B5EF4-FFF2-40B4-BE49-F238E27FC236}">
              <a16:creationId xmlns:a16="http://schemas.microsoft.com/office/drawing/2014/main" id="{00000000-0008-0000-0600-000038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0" name="失業対策事業費最小値テキスト">
          <a:extLst>
            <a:ext uri="{FF2B5EF4-FFF2-40B4-BE49-F238E27FC236}">
              <a16:creationId xmlns:a16="http://schemas.microsoft.com/office/drawing/2014/main" id="{00000000-0008-0000-0600-00003A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2" name="失業対策事業費最大値テキスト">
          <a:extLst>
            <a:ext uri="{FF2B5EF4-FFF2-40B4-BE49-F238E27FC236}">
              <a16:creationId xmlns:a16="http://schemas.microsoft.com/office/drawing/2014/main" id="{00000000-0008-0000-0600-00003C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5" name="失業対策事業費平均値テキスト">
          <a:extLst>
            <a:ext uri="{FF2B5EF4-FFF2-40B4-BE49-F238E27FC236}">
              <a16:creationId xmlns:a16="http://schemas.microsoft.com/office/drawing/2014/main" id="{00000000-0008-0000-0600-00003F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0" name="直線コネクタ 579">
          <a:extLst>
            <a:ext uri="{FF2B5EF4-FFF2-40B4-BE49-F238E27FC236}">
              <a16:creationId xmlns:a16="http://schemas.microsoft.com/office/drawing/2014/main" id="{00000000-0008-0000-0600-000044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1" name="フローチャート: 判断 580">
          <a:extLst>
            <a:ext uri="{FF2B5EF4-FFF2-40B4-BE49-F238E27FC236}">
              <a16:creationId xmlns:a16="http://schemas.microsoft.com/office/drawing/2014/main" id="{00000000-0008-0000-0600-000045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3" name="直線コネクタ 582">
          <a:extLst>
            <a:ext uri="{FF2B5EF4-FFF2-40B4-BE49-F238E27FC236}">
              <a16:creationId xmlns:a16="http://schemas.microsoft.com/office/drawing/2014/main" id="{00000000-0008-0000-0600-000047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6" name="フローチャート: 判断 585">
          <a:extLst>
            <a:ext uri="{FF2B5EF4-FFF2-40B4-BE49-F238E27FC236}">
              <a16:creationId xmlns:a16="http://schemas.microsoft.com/office/drawing/2014/main" id="{00000000-0008-0000-0600-00004A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4" name="失業対策事業費該当値テキスト">
          <a:extLst>
            <a:ext uri="{FF2B5EF4-FFF2-40B4-BE49-F238E27FC236}">
              <a16:creationId xmlns:a16="http://schemas.microsoft.com/office/drawing/2014/main" id="{00000000-0008-0000-0600-000052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公債費グラフ枠">
          <a:extLst>
            <a:ext uri="{FF2B5EF4-FFF2-40B4-BE49-F238E27FC236}">
              <a16:creationId xmlns:a16="http://schemas.microsoft.com/office/drawing/2014/main" id="{00000000-0008-0000-0600-000071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167132</xdr:rowOff>
    </xdr:from>
    <xdr:to>
      <xdr:col>85</xdr:col>
      <xdr:colOff>126364</xdr:colOff>
      <xdr:row>78</xdr:row>
      <xdr:rowOff>80747</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6317595" y="11997182"/>
          <a:ext cx="1269" cy="1456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84574</xdr:rowOff>
    </xdr:from>
    <xdr:ext cx="534377" cy="259045"/>
    <xdr:sp macro="" textlink="">
      <xdr:nvSpPr>
        <xdr:cNvPr id="627" name="公債費最小値テキスト">
          <a:extLst>
            <a:ext uri="{FF2B5EF4-FFF2-40B4-BE49-F238E27FC236}">
              <a16:creationId xmlns:a16="http://schemas.microsoft.com/office/drawing/2014/main" id="{00000000-0008-0000-0600-000073020000}"/>
            </a:ext>
          </a:extLst>
        </xdr:cNvPr>
        <xdr:cNvSpPr txBox="1"/>
      </xdr:nvSpPr>
      <xdr:spPr>
        <a:xfrm>
          <a:off x="16370300" y="13457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80747</xdr:rowOff>
    </xdr:from>
    <xdr:to>
      <xdr:col>86</xdr:col>
      <xdr:colOff>25400</xdr:colOff>
      <xdr:row>78</xdr:row>
      <xdr:rowOff>80747</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6230600" y="13453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113809</xdr:rowOff>
    </xdr:from>
    <xdr:ext cx="599010" cy="259045"/>
    <xdr:sp macro="" textlink="">
      <xdr:nvSpPr>
        <xdr:cNvPr id="629" name="公債費最大値テキスト">
          <a:extLst>
            <a:ext uri="{FF2B5EF4-FFF2-40B4-BE49-F238E27FC236}">
              <a16:creationId xmlns:a16="http://schemas.microsoft.com/office/drawing/2014/main" id="{00000000-0008-0000-0600-000075020000}"/>
            </a:ext>
          </a:extLst>
        </xdr:cNvPr>
        <xdr:cNvSpPr txBox="1"/>
      </xdr:nvSpPr>
      <xdr:spPr>
        <a:xfrm>
          <a:off x="16370300" y="11772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167132</xdr:rowOff>
    </xdr:from>
    <xdr:to>
      <xdr:col>86</xdr:col>
      <xdr:colOff>25400</xdr:colOff>
      <xdr:row>69</xdr:row>
      <xdr:rowOff>167132</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6230600" y="119971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77089</xdr:rowOff>
    </xdr:from>
    <xdr:to>
      <xdr:col>85</xdr:col>
      <xdr:colOff>127000</xdr:colOff>
      <xdr:row>75</xdr:row>
      <xdr:rowOff>121856</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5481300" y="12935839"/>
          <a:ext cx="838200" cy="44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166019</xdr:rowOff>
    </xdr:from>
    <xdr:ext cx="534377" cy="259045"/>
    <xdr:sp macro="" textlink="">
      <xdr:nvSpPr>
        <xdr:cNvPr id="632" name="公債費平均値テキスト">
          <a:extLst>
            <a:ext uri="{FF2B5EF4-FFF2-40B4-BE49-F238E27FC236}">
              <a16:creationId xmlns:a16="http://schemas.microsoft.com/office/drawing/2014/main" id="{00000000-0008-0000-0600-000078020000}"/>
            </a:ext>
          </a:extLst>
        </xdr:cNvPr>
        <xdr:cNvSpPr txBox="1"/>
      </xdr:nvSpPr>
      <xdr:spPr>
        <a:xfrm>
          <a:off x="16370300" y="126818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143142</xdr:rowOff>
    </xdr:from>
    <xdr:to>
      <xdr:col>85</xdr:col>
      <xdr:colOff>177800</xdr:colOff>
      <xdr:row>75</xdr:row>
      <xdr:rowOff>73292</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6268700" y="12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77089</xdr:rowOff>
    </xdr:from>
    <xdr:to>
      <xdr:col>81</xdr:col>
      <xdr:colOff>50800</xdr:colOff>
      <xdr:row>75</xdr:row>
      <xdr:rowOff>137871</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flipV="1">
          <a:off x="14592300" y="12935839"/>
          <a:ext cx="889000" cy="60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154216</xdr:rowOff>
    </xdr:from>
    <xdr:to>
      <xdr:col>81</xdr:col>
      <xdr:colOff>101600</xdr:colOff>
      <xdr:row>75</xdr:row>
      <xdr:rowOff>84366</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5430500" y="1284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100893</xdr:rowOff>
    </xdr:from>
    <xdr:ext cx="534377"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5214111" y="12616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137871</xdr:rowOff>
    </xdr:from>
    <xdr:to>
      <xdr:col>76</xdr:col>
      <xdr:colOff>114300</xdr:colOff>
      <xdr:row>75</xdr:row>
      <xdr:rowOff>146989</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flipV="1">
          <a:off x="13703300" y="12996621"/>
          <a:ext cx="889000" cy="9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25349</xdr:rowOff>
    </xdr:from>
    <xdr:to>
      <xdr:col>76</xdr:col>
      <xdr:colOff>165100</xdr:colOff>
      <xdr:row>75</xdr:row>
      <xdr:rowOff>126949</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4541500" y="1288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143476</xdr:rowOff>
    </xdr:from>
    <xdr:ext cx="534377"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4325111" y="12659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146989</xdr:rowOff>
    </xdr:from>
    <xdr:to>
      <xdr:col>71</xdr:col>
      <xdr:colOff>177800</xdr:colOff>
      <xdr:row>75</xdr:row>
      <xdr:rowOff>147535</xdr:rowOff>
    </xdr:to>
    <xdr:cxnSp macro="">
      <xdr:nvCxnSpPr>
        <xdr:cNvPr id="640" name="直線コネクタ 639">
          <a:extLst>
            <a:ext uri="{FF2B5EF4-FFF2-40B4-BE49-F238E27FC236}">
              <a16:creationId xmlns:a16="http://schemas.microsoft.com/office/drawing/2014/main" id="{00000000-0008-0000-0600-000080020000}"/>
            </a:ext>
          </a:extLst>
        </xdr:cNvPr>
        <xdr:cNvCxnSpPr/>
      </xdr:nvCxnSpPr>
      <xdr:spPr>
        <a:xfrm flipV="1">
          <a:off x="12814300" y="13005739"/>
          <a:ext cx="889000" cy="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39865</xdr:rowOff>
    </xdr:from>
    <xdr:to>
      <xdr:col>72</xdr:col>
      <xdr:colOff>38100</xdr:colOff>
      <xdr:row>75</xdr:row>
      <xdr:rowOff>141465</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3652500" y="1289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157992</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36111" y="12673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32741</xdr:rowOff>
    </xdr:from>
    <xdr:to>
      <xdr:col>67</xdr:col>
      <xdr:colOff>101600</xdr:colOff>
      <xdr:row>75</xdr:row>
      <xdr:rowOff>134341</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2763500" y="12891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150868</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47111" y="12666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71056</xdr:rowOff>
    </xdr:from>
    <xdr:to>
      <xdr:col>85</xdr:col>
      <xdr:colOff>177800</xdr:colOff>
      <xdr:row>76</xdr:row>
      <xdr:rowOff>1206</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6268700" y="12929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49483</xdr:rowOff>
    </xdr:from>
    <xdr:ext cx="534377" cy="259045"/>
    <xdr:sp macro="" textlink="">
      <xdr:nvSpPr>
        <xdr:cNvPr id="651" name="公債費該当値テキスト">
          <a:extLst>
            <a:ext uri="{FF2B5EF4-FFF2-40B4-BE49-F238E27FC236}">
              <a16:creationId xmlns:a16="http://schemas.microsoft.com/office/drawing/2014/main" id="{00000000-0008-0000-0600-00008B020000}"/>
            </a:ext>
          </a:extLst>
        </xdr:cNvPr>
        <xdr:cNvSpPr txBox="1"/>
      </xdr:nvSpPr>
      <xdr:spPr>
        <a:xfrm>
          <a:off x="16370300" y="12908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26289</xdr:rowOff>
    </xdr:from>
    <xdr:to>
      <xdr:col>81</xdr:col>
      <xdr:colOff>101600</xdr:colOff>
      <xdr:row>75</xdr:row>
      <xdr:rowOff>127889</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5430500" y="12885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119015</xdr:rowOff>
    </xdr:from>
    <xdr:ext cx="534377"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5214111" y="12977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87071</xdr:rowOff>
    </xdr:from>
    <xdr:to>
      <xdr:col>76</xdr:col>
      <xdr:colOff>165100</xdr:colOff>
      <xdr:row>76</xdr:row>
      <xdr:rowOff>17221</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4541500" y="12945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8348</xdr:rowOff>
    </xdr:from>
    <xdr:ext cx="534377"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4325111" y="13038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96189</xdr:rowOff>
    </xdr:from>
    <xdr:to>
      <xdr:col>72</xdr:col>
      <xdr:colOff>38100</xdr:colOff>
      <xdr:row>76</xdr:row>
      <xdr:rowOff>26339</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3652500" y="12954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17466</xdr:rowOff>
    </xdr:from>
    <xdr:ext cx="534377"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3436111" y="13047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96736</xdr:rowOff>
    </xdr:from>
    <xdr:to>
      <xdr:col>67</xdr:col>
      <xdr:colOff>101600</xdr:colOff>
      <xdr:row>76</xdr:row>
      <xdr:rowOff>26885</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2763500" y="1295548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18012</xdr:rowOff>
    </xdr:from>
    <xdr:ext cx="534377"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547111" y="13048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2" name="積立金グラフ枠">
          <a:extLst>
            <a:ext uri="{FF2B5EF4-FFF2-40B4-BE49-F238E27FC236}">
              <a16:creationId xmlns:a16="http://schemas.microsoft.com/office/drawing/2014/main" id="{00000000-0008-0000-0600-0000AA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132195</xdr:rowOff>
    </xdr:from>
    <xdr:to>
      <xdr:col>85</xdr:col>
      <xdr:colOff>126364</xdr:colOff>
      <xdr:row>99</xdr:row>
      <xdr:rowOff>37236</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flipV="1">
          <a:off x="16317595" y="15734145"/>
          <a:ext cx="1269" cy="1276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41063</xdr:rowOff>
    </xdr:from>
    <xdr:ext cx="378565" cy="259045"/>
    <xdr:sp macro="" textlink="">
      <xdr:nvSpPr>
        <xdr:cNvPr id="684" name="積立金最小値テキスト">
          <a:extLst>
            <a:ext uri="{FF2B5EF4-FFF2-40B4-BE49-F238E27FC236}">
              <a16:creationId xmlns:a16="http://schemas.microsoft.com/office/drawing/2014/main" id="{00000000-0008-0000-0600-0000AC020000}"/>
            </a:ext>
          </a:extLst>
        </xdr:cNvPr>
        <xdr:cNvSpPr txBox="1"/>
      </xdr:nvSpPr>
      <xdr:spPr>
        <a:xfrm>
          <a:off x="16370300" y="170146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37236</xdr:rowOff>
    </xdr:from>
    <xdr:to>
      <xdr:col>86</xdr:col>
      <xdr:colOff>25400</xdr:colOff>
      <xdr:row>99</xdr:row>
      <xdr:rowOff>37236</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6230600" y="17010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78872</xdr:rowOff>
    </xdr:from>
    <xdr:ext cx="599010" cy="259045"/>
    <xdr:sp macro="" textlink="">
      <xdr:nvSpPr>
        <xdr:cNvPr id="686" name="積立金最大値テキスト">
          <a:extLst>
            <a:ext uri="{FF2B5EF4-FFF2-40B4-BE49-F238E27FC236}">
              <a16:creationId xmlns:a16="http://schemas.microsoft.com/office/drawing/2014/main" id="{00000000-0008-0000-0600-0000AE020000}"/>
            </a:ext>
          </a:extLst>
        </xdr:cNvPr>
        <xdr:cNvSpPr txBox="1"/>
      </xdr:nvSpPr>
      <xdr:spPr>
        <a:xfrm>
          <a:off x="16370300" y="155093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132195</xdr:rowOff>
    </xdr:from>
    <xdr:to>
      <xdr:col>86</xdr:col>
      <xdr:colOff>25400</xdr:colOff>
      <xdr:row>91</xdr:row>
      <xdr:rowOff>132195</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a:off x="16230600" y="15734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169583</xdr:rowOff>
    </xdr:from>
    <xdr:to>
      <xdr:col>85</xdr:col>
      <xdr:colOff>127000</xdr:colOff>
      <xdr:row>98</xdr:row>
      <xdr:rowOff>67475</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flipV="1">
          <a:off x="15481300" y="16800233"/>
          <a:ext cx="838200" cy="69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161041</xdr:rowOff>
    </xdr:from>
    <xdr:ext cx="534377" cy="259045"/>
    <xdr:sp macro="" textlink="">
      <xdr:nvSpPr>
        <xdr:cNvPr id="689" name="積立金平均値テキスト">
          <a:extLst>
            <a:ext uri="{FF2B5EF4-FFF2-40B4-BE49-F238E27FC236}">
              <a16:creationId xmlns:a16="http://schemas.microsoft.com/office/drawing/2014/main" id="{00000000-0008-0000-0600-0000B1020000}"/>
            </a:ext>
          </a:extLst>
        </xdr:cNvPr>
        <xdr:cNvSpPr txBox="1"/>
      </xdr:nvSpPr>
      <xdr:spPr>
        <a:xfrm>
          <a:off x="16370300" y="164487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138164</xdr:rowOff>
    </xdr:from>
    <xdr:to>
      <xdr:col>85</xdr:col>
      <xdr:colOff>177800</xdr:colOff>
      <xdr:row>97</xdr:row>
      <xdr:rowOff>68314</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6268700" y="1659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67475</xdr:rowOff>
    </xdr:from>
    <xdr:to>
      <xdr:col>81</xdr:col>
      <xdr:colOff>50800</xdr:colOff>
      <xdr:row>98</xdr:row>
      <xdr:rowOff>75806</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flipV="1">
          <a:off x="14592300" y="16869575"/>
          <a:ext cx="889000" cy="8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66370</xdr:rowOff>
    </xdr:from>
    <xdr:to>
      <xdr:col>81</xdr:col>
      <xdr:colOff>101600</xdr:colOff>
      <xdr:row>97</xdr:row>
      <xdr:rowOff>167970</xdr:rowOff>
    </xdr:to>
    <xdr:sp macro="" textlink="">
      <xdr:nvSpPr>
        <xdr:cNvPr id="692" name="フローチャート: 判断 691">
          <a:extLst>
            <a:ext uri="{FF2B5EF4-FFF2-40B4-BE49-F238E27FC236}">
              <a16:creationId xmlns:a16="http://schemas.microsoft.com/office/drawing/2014/main" id="{00000000-0008-0000-0600-0000B4020000}"/>
            </a:ext>
          </a:extLst>
        </xdr:cNvPr>
        <xdr:cNvSpPr/>
      </xdr:nvSpPr>
      <xdr:spPr>
        <a:xfrm>
          <a:off x="15430500" y="1669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13047</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14111" y="16472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61494</xdr:rowOff>
    </xdr:from>
    <xdr:to>
      <xdr:col>76</xdr:col>
      <xdr:colOff>114300</xdr:colOff>
      <xdr:row>98</xdr:row>
      <xdr:rowOff>75806</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a:off x="13703300" y="16863594"/>
          <a:ext cx="889000" cy="14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141579</xdr:rowOff>
    </xdr:from>
    <xdr:to>
      <xdr:col>76</xdr:col>
      <xdr:colOff>165100</xdr:colOff>
      <xdr:row>98</xdr:row>
      <xdr:rowOff>71729</xdr:rowOff>
    </xdr:to>
    <xdr:sp macro="" textlink="">
      <xdr:nvSpPr>
        <xdr:cNvPr id="695" name="フローチャート: 判断 694">
          <a:extLst>
            <a:ext uri="{FF2B5EF4-FFF2-40B4-BE49-F238E27FC236}">
              <a16:creationId xmlns:a16="http://schemas.microsoft.com/office/drawing/2014/main" id="{00000000-0008-0000-0600-0000B7020000}"/>
            </a:ext>
          </a:extLst>
        </xdr:cNvPr>
        <xdr:cNvSpPr/>
      </xdr:nvSpPr>
      <xdr:spPr>
        <a:xfrm>
          <a:off x="14541500" y="16772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88256</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4325111" y="16547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61494</xdr:rowOff>
    </xdr:from>
    <xdr:to>
      <xdr:col>71</xdr:col>
      <xdr:colOff>177800</xdr:colOff>
      <xdr:row>99</xdr:row>
      <xdr:rowOff>19659</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flipV="1">
          <a:off x="12814300" y="16863594"/>
          <a:ext cx="889000" cy="129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169635</xdr:rowOff>
    </xdr:from>
    <xdr:to>
      <xdr:col>72</xdr:col>
      <xdr:colOff>38100</xdr:colOff>
      <xdr:row>98</xdr:row>
      <xdr:rowOff>99785</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3652500" y="16800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116312</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436111" y="16575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164351</xdr:rowOff>
    </xdr:from>
    <xdr:to>
      <xdr:col>67</xdr:col>
      <xdr:colOff>101600</xdr:colOff>
      <xdr:row>98</xdr:row>
      <xdr:rowOff>94501</xdr:rowOff>
    </xdr:to>
    <xdr:sp macro="" textlink="">
      <xdr:nvSpPr>
        <xdr:cNvPr id="700" name="フローチャート: 判断 699">
          <a:extLst>
            <a:ext uri="{FF2B5EF4-FFF2-40B4-BE49-F238E27FC236}">
              <a16:creationId xmlns:a16="http://schemas.microsoft.com/office/drawing/2014/main" id="{00000000-0008-0000-0600-0000BC020000}"/>
            </a:ext>
          </a:extLst>
        </xdr:cNvPr>
        <xdr:cNvSpPr/>
      </xdr:nvSpPr>
      <xdr:spPr>
        <a:xfrm>
          <a:off x="12763500" y="16795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111028</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547111" y="16570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118783</xdr:rowOff>
    </xdr:from>
    <xdr:to>
      <xdr:col>85</xdr:col>
      <xdr:colOff>177800</xdr:colOff>
      <xdr:row>98</xdr:row>
      <xdr:rowOff>48933</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6268700" y="16749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97210</xdr:rowOff>
    </xdr:from>
    <xdr:ext cx="534377" cy="259045"/>
    <xdr:sp macro="" textlink="">
      <xdr:nvSpPr>
        <xdr:cNvPr id="708" name="積立金該当値テキスト">
          <a:extLst>
            <a:ext uri="{FF2B5EF4-FFF2-40B4-BE49-F238E27FC236}">
              <a16:creationId xmlns:a16="http://schemas.microsoft.com/office/drawing/2014/main" id="{00000000-0008-0000-0600-0000C4020000}"/>
            </a:ext>
          </a:extLst>
        </xdr:cNvPr>
        <xdr:cNvSpPr txBox="1"/>
      </xdr:nvSpPr>
      <xdr:spPr>
        <a:xfrm>
          <a:off x="16370300" y="16727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16675</xdr:rowOff>
    </xdr:from>
    <xdr:to>
      <xdr:col>81</xdr:col>
      <xdr:colOff>101600</xdr:colOff>
      <xdr:row>98</xdr:row>
      <xdr:rowOff>118275</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5430500" y="16818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109402</xdr:rowOff>
    </xdr:from>
    <xdr:ext cx="534377"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5214111" y="16911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25006</xdr:rowOff>
    </xdr:from>
    <xdr:to>
      <xdr:col>76</xdr:col>
      <xdr:colOff>165100</xdr:colOff>
      <xdr:row>98</xdr:row>
      <xdr:rowOff>126606</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4541500" y="16827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117733</xdr:rowOff>
    </xdr:from>
    <xdr:ext cx="534377"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4325111" y="16919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10694</xdr:rowOff>
    </xdr:from>
    <xdr:to>
      <xdr:col>72</xdr:col>
      <xdr:colOff>38100</xdr:colOff>
      <xdr:row>98</xdr:row>
      <xdr:rowOff>112294</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3652500" y="16812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103421</xdr:rowOff>
    </xdr:from>
    <xdr:ext cx="534377"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3436111" y="16905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140309</xdr:rowOff>
    </xdr:from>
    <xdr:to>
      <xdr:col>67</xdr:col>
      <xdr:colOff>101600</xdr:colOff>
      <xdr:row>99</xdr:row>
      <xdr:rowOff>70459</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2763500" y="16942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61586</xdr:rowOff>
    </xdr:from>
    <xdr:ext cx="469744"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2579428" y="17035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投資及び出資金グラフ枠">
          <a:extLst>
            <a:ext uri="{FF2B5EF4-FFF2-40B4-BE49-F238E27FC236}">
              <a16:creationId xmlns:a16="http://schemas.microsoft.com/office/drawing/2014/main" id="{00000000-0008-0000-06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107963</xdr:rowOff>
    </xdr:from>
    <xdr:to>
      <xdr:col>116</xdr:col>
      <xdr:colOff>62864</xdr:colOff>
      <xdr:row>39</xdr:row>
      <xdr:rowOff>44450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flipV="1">
          <a:off x="22159595" y="5251463"/>
          <a:ext cx="1269" cy="1479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1" name="投資及び出資金最小値テキスト">
          <a:extLst>
            <a:ext uri="{FF2B5EF4-FFF2-40B4-BE49-F238E27FC236}">
              <a16:creationId xmlns:a16="http://schemas.microsoft.com/office/drawing/2014/main" id="{00000000-0008-0000-0600-0000E5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54640</xdr:rowOff>
    </xdr:from>
    <xdr:ext cx="534377" cy="259045"/>
    <xdr:sp macro="" textlink="">
      <xdr:nvSpPr>
        <xdr:cNvPr id="743" name="投資及び出資金最大値テキスト">
          <a:extLst>
            <a:ext uri="{FF2B5EF4-FFF2-40B4-BE49-F238E27FC236}">
              <a16:creationId xmlns:a16="http://schemas.microsoft.com/office/drawing/2014/main" id="{00000000-0008-0000-0600-0000E7020000}"/>
            </a:ext>
          </a:extLst>
        </xdr:cNvPr>
        <xdr:cNvSpPr txBox="1"/>
      </xdr:nvSpPr>
      <xdr:spPr>
        <a:xfrm>
          <a:off x="22212300" y="5026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107963</xdr:rowOff>
    </xdr:from>
    <xdr:to>
      <xdr:col>116</xdr:col>
      <xdr:colOff>152400</xdr:colOff>
      <xdr:row>30</xdr:row>
      <xdr:rowOff>107963</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2072600" y="5251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29401</xdr:rowOff>
    </xdr:from>
    <xdr:to>
      <xdr:col>116</xdr:col>
      <xdr:colOff>63500</xdr:colOff>
      <xdr:row>39</xdr:row>
      <xdr:rowOff>33668</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a:off x="21323300" y="6715951"/>
          <a:ext cx="838200" cy="4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165422</xdr:rowOff>
    </xdr:from>
    <xdr:ext cx="469744" cy="259045"/>
    <xdr:sp macro="" textlink="">
      <xdr:nvSpPr>
        <xdr:cNvPr id="746" name="投資及び出資金平均値テキスト">
          <a:extLst>
            <a:ext uri="{FF2B5EF4-FFF2-40B4-BE49-F238E27FC236}">
              <a16:creationId xmlns:a16="http://schemas.microsoft.com/office/drawing/2014/main" id="{00000000-0008-0000-0600-0000EA020000}"/>
            </a:ext>
          </a:extLst>
        </xdr:cNvPr>
        <xdr:cNvSpPr txBox="1"/>
      </xdr:nvSpPr>
      <xdr:spPr>
        <a:xfrm>
          <a:off x="22212300" y="63376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142545</xdr:rowOff>
    </xdr:from>
    <xdr:to>
      <xdr:col>116</xdr:col>
      <xdr:colOff>114300</xdr:colOff>
      <xdr:row>38</xdr:row>
      <xdr:rowOff>72695</xdr:rowOff>
    </xdr:to>
    <xdr:sp macro="" textlink="">
      <xdr:nvSpPr>
        <xdr:cNvPr id="747" name="フローチャート: 判断 746">
          <a:extLst>
            <a:ext uri="{FF2B5EF4-FFF2-40B4-BE49-F238E27FC236}">
              <a16:creationId xmlns:a16="http://schemas.microsoft.com/office/drawing/2014/main" id="{00000000-0008-0000-0600-0000EB020000}"/>
            </a:ext>
          </a:extLst>
        </xdr:cNvPr>
        <xdr:cNvSpPr/>
      </xdr:nvSpPr>
      <xdr:spPr>
        <a:xfrm>
          <a:off x="22110700" y="648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27343</xdr:rowOff>
    </xdr:from>
    <xdr:to>
      <xdr:col>111</xdr:col>
      <xdr:colOff>177800</xdr:colOff>
      <xdr:row>39</xdr:row>
      <xdr:rowOff>29401</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0434300" y="6713893"/>
          <a:ext cx="889000" cy="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161481</xdr:rowOff>
    </xdr:from>
    <xdr:to>
      <xdr:col>112</xdr:col>
      <xdr:colOff>38100</xdr:colOff>
      <xdr:row>38</xdr:row>
      <xdr:rowOff>91631</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21272500" y="6505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108157</xdr:rowOff>
    </xdr:from>
    <xdr:ext cx="469744"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1088428" y="6280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158064</xdr:rowOff>
    </xdr:from>
    <xdr:to>
      <xdr:col>107</xdr:col>
      <xdr:colOff>50800</xdr:colOff>
      <xdr:row>39</xdr:row>
      <xdr:rowOff>27343</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19545300" y="6501714"/>
          <a:ext cx="889000" cy="212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170205</xdr:rowOff>
    </xdr:from>
    <xdr:to>
      <xdr:col>107</xdr:col>
      <xdr:colOff>101600</xdr:colOff>
      <xdr:row>38</xdr:row>
      <xdr:rowOff>100355</xdr:rowOff>
    </xdr:to>
    <xdr:sp macro="" textlink="">
      <xdr:nvSpPr>
        <xdr:cNvPr id="752" name="フローチャート: 判断 751">
          <a:extLst>
            <a:ext uri="{FF2B5EF4-FFF2-40B4-BE49-F238E27FC236}">
              <a16:creationId xmlns:a16="http://schemas.microsoft.com/office/drawing/2014/main" id="{00000000-0008-0000-0600-0000F0020000}"/>
            </a:ext>
          </a:extLst>
        </xdr:cNvPr>
        <xdr:cNvSpPr/>
      </xdr:nvSpPr>
      <xdr:spPr>
        <a:xfrm>
          <a:off x="20383500" y="6513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116883</xdr:rowOff>
    </xdr:from>
    <xdr:ext cx="469744"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0199428" y="62890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36</xdr:row>
      <xdr:rowOff>170142</xdr:rowOff>
    </xdr:from>
    <xdr:to>
      <xdr:col>102</xdr:col>
      <xdr:colOff>114300</xdr:colOff>
      <xdr:row>37</xdr:row>
      <xdr:rowOff>158064</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a:off x="18656300" y="6342342"/>
          <a:ext cx="889000" cy="159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47676</xdr:rowOff>
    </xdr:from>
    <xdr:to>
      <xdr:col>102</xdr:col>
      <xdr:colOff>165100</xdr:colOff>
      <xdr:row>38</xdr:row>
      <xdr:rowOff>149276</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19494500" y="6562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140403</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310428" y="6655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72251</xdr:rowOff>
    </xdr:from>
    <xdr:to>
      <xdr:col>98</xdr:col>
      <xdr:colOff>38100</xdr:colOff>
      <xdr:row>39</xdr:row>
      <xdr:rowOff>2401</xdr:rowOff>
    </xdr:to>
    <xdr:sp macro="" textlink="">
      <xdr:nvSpPr>
        <xdr:cNvPr id="757" name="フローチャート: 判断 756">
          <a:extLst>
            <a:ext uri="{FF2B5EF4-FFF2-40B4-BE49-F238E27FC236}">
              <a16:creationId xmlns:a16="http://schemas.microsoft.com/office/drawing/2014/main" id="{00000000-0008-0000-0600-0000F5020000}"/>
            </a:ext>
          </a:extLst>
        </xdr:cNvPr>
        <xdr:cNvSpPr/>
      </xdr:nvSpPr>
      <xdr:spPr>
        <a:xfrm>
          <a:off x="18605500" y="6587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164978</xdr:rowOff>
    </xdr:from>
    <xdr:ext cx="469744"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421428" y="66800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154318</xdr:rowOff>
    </xdr:from>
    <xdr:to>
      <xdr:col>116</xdr:col>
      <xdr:colOff>114300</xdr:colOff>
      <xdr:row>39</xdr:row>
      <xdr:rowOff>84468</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2110700" y="6669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69245</xdr:rowOff>
    </xdr:from>
    <xdr:ext cx="378565" cy="259045"/>
    <xdr:sp macro="" textlink="">
      <xdr:nvSpPr>
        <xdr:cNvPr id="765" name="投資及び出資金該当値テキスト">
          <a:extLst>
            <a:ext uri="{FF2B5EF4-FFF2-40B4-BE49-F238E27FC236}">
              <a16:creationId xmlns:a16="http://schemas.microsoft.com/office/drawing/2014/main" id="{00000000-0008-0000-0600-0000FD020000}"/>
            </a:ext>
          </a:extLst>
        </xdr:cNvPr>
        <xdr:cNvSpPr txBox="1"/>
      </xdr:nvSpPr>
      <xdr:spPr>
        <a:xfrm>
          <a:off x="22212300" y="65843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150051</xdr:rowOff>
    </xdr:from>
    <xdr:to>
      <xdr:col>112</xdr:col>
      <xdr:colOff>38100</xdr:colOff>
      <xdr:row>39</xdr:row>
      <xdr:rowOff>80201</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21272500" y="6665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39</xdr:row>
      <xdr:rowOff>71328</xdr:rowOff>
    </xdr:from>
    <xdr:ext cx="378565"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1134017" y="67578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147993</xdr:rowOff>
    </xdr:from>
    <xdr:to>
      <xdr:col>107</xdr:col>
      <xdr:colOff>101600</xdr:colOff>
      <xdr:row>39</xdr:row>
      <xdr:rowOff>78143</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20383500" y="6663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69270</xdr:rowOff>
    </xdr:from>
    <xdr:ext cx="378565"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20245017" y="67558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107264</xdr:rowOff>
    </xdr:from>
    <xdr:to>
      <xdr:col>102</xdr:col>
      <xdr:colOff>165100</xdr:colOff>
      <xdr:row>38</xdr:row>
      <xdr:rowOff>37415</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19494500" y="645091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53941</xdr:rowOff>
    </xdr:from>
    <xdr:ext cx="469744"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9310428" y="6226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119342</xdr:rowOff>
    </xdr:from>
    <xdr:to>
      <xdr:col>98</xdr:col>
      <xdr:colOff>38100</xdr:colOff>
      <xdr:row>37</xdr:row>
      <xdr:rowOff>49492</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18605500" y="6291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35</xdr:row>
      <xdr:rowOff>66019</xdr:rowOff>
    </xdr:from>
    <xdr:ext cx="534377"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8389111" y="6066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6" name="貸付金グラフ枠">
          <a:extLst>
            <a:ext uri="{FF2B5EF4-FFF2-40B4-BE49-F238E27FC236}">
              <a16:creationId xmlns:a16="http://schemas.microsoft.com/office/drawing/2014/main" id="{00000000-0008-0000-0600-00001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112954</xdr:rowOff>
    </xdr:from>
    <xdr:to>
      <xdr:col>116</xdr:col>
      <xdr:colOff>62864</xdr:colOff>
      <xdr:row>59</xdr:row>
      <xdr:rowOff>44450</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flipV="1">
          <a:off x="22159595" y="8856904"/>
          <a:ext cx="1269" cy="1303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8" name="貸付金最小値テキスト">
          <a:extLst>
            <a:ext uri="{FF2B5EF4-FFF2-40B4-BE49-F238E27FC236}">
              <a16:creationId xmlns:a16="http://schemas.microsoft.com/office/drawing/2014/main" id="{00000000-0008-0000-0600-00001E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59631</xdr:rowOff>
    </xdr:from>
    <xdr:ext cx="534377" cy="259045"/>
    <xdr:sp macro="" textlink="">
      <xdr:nvSpPr>
        <xdr:cNvPr id="800" name="貸付金最大値テキスト">
          <a:extLst>
            <a:ext uri="{FF2B5EF4-FFF2-40B4-BE49-F238E27FC236}">
              <a16:creationId xmlns:a16="http://schemas.microsoft.com/office/drawing/2014/main" id="{00000000-0008-0000-0600-000020030000}"/>
            </a:ext>
          </a:extLst>
        </xdr:cNvPr>
        <xdr:cNvSpPr txBox="1"/>
      </xdr:nvSpPr>
      <xdr:spPr>
        <a:xfrm>
          <a:off x="22212300" y="8632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112954</xdr:rowOff>
    </xdr:from>
    <xdr:to>
      <xdr:col>116</xdr:col>
      <xdr:colOff>152400</xdr:colOff>
      <xdr:row>51</xdr:row>
      <xdr:rowOff>112954</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2072600" y="8856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901</xdr:rowOff>
    </xdr:from>
    <xdr:to>
      <xdr:col>116</xdr:col>
      <xdr:colOff>63500</xdr:colOff>
      <xdr:row>59</xdr:row>
      <xdr:rowOff>1663</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flipV="1">
          <a:off x="21323300" y="10116451"/>
          <a:ext cx="8382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129188</xdr:rowOff>
    </xdr:from>
    <xdr:ext cx="469744" cy="259045"/>
    <xdr:sp macro="" textlink="">
      <xdr:nvSpPr>
        <xdr:cNvPr id="803" name="貸付金平均値テキスト">
          <a:extLst>
            <a:ext uri="{FF2B5EF4-FFF2-40B4-BE49-F238E27FC236}">
              <a16:creationId xmlns:a16="http://schemas.microsoft.com/office/drawing/2014/main" id="{00000000-0008-0000-0600-000023030000}"/>
            </a:ext>
          </a:extLst>
        </xdr:cNvPr>
        <xdr:cNvSpPr txBox="1"/>
      </xdr:nvSpPr>
      <xdr:spPr>
        <a:xfrm>
          <a:off x="22212300" y="97303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106311</xdr:rowOff>
    </xdr:from>
    <xdr:to>
      <xdr:col>116</xdr:col>
      <xdr:colOff>114300</xdr:colOff>
      <xdr:row>58</xdr:row>
      <xdr:rowOff>36461</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22110700" y="9878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23457</xdr:rowOff>
    </xdr:from>
    <xdr:to>
      <xdr:col>111</xdr:col>
      <xdr:colOff>177800</xdr:colOff>
      <xdr:row>59</xdr:row>
      <xdr:rowOff>1663</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0434300" y="9967557"/>
          <a:ext cx="889000" cy="149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110084</xdr:rowOff>
    </xdr:from>
    <xdr:to>
      <xdr:col>112</xdr:col>
      <xdr:colOff>38100</xdr:colOff>
      <xdr:row>58</xdr:row>
      <xdr:rowOff>40234</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21272500" y="9882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56761</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088428" y="9657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23457</xdr:rowOff>
    </xdr:from>
    <xdr:to>
      <xdr:col>107</xdr:col>
      <xdr:colOff>50800</xdr:colOff>
      <xdr:row>59</xdr:row>
      <xdr:rowOff>2845</xdr:rowOff>
    </xdr:to>
    <xdr:cxnSp macro="">
      <xdr:nvCxnSpPr>
        <xdr:cNvPr id="808" name="直線コネクタ 807">
          <a:extLst>
            <a:ext uri="{FF2B5EF4-FFF2-40B4-BE49-F238E27FC236}">
              <a16:creationId xmlns:a16="http://schemas.microsoft.com/office/drawing/2014/main" id="{00000000-0008-0000-0600-000028030000}"/>
            </a:ext>
          </a:extLst>
        </xdr:cNvPr>
        <xdr:cNvCxnSpPr/>
      </xdr:nvCxnSpPr>
      <xdr:spPr>
        <a:xfrm flipV="1">
          <a:off x="19545300" y="9967557"/>
          <a:ext cx="889000" cy="150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147841</xdr:rowOff>
    </xdr:from>
    <xdr:to>
      <xdr:col>107</xdr:col>
      <xdr:colOff>101600</xdr:colOff>
      <xdr:row>58</xdr:row>
      <xdr:rowOff>77991</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20383500" y="992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69118</xdr:rowOff>
    </xdr:from>
    <xdr:ext cx="469744"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0199428" y="10013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2845</xdr:rowOff>
    </xdr:from>
    <xdr:to>
      <xdr:col>102</xdr:col>
      <xdr:colOff>114300</xdr:colOff>
      <xdr:row>59</xdr:row>
      <xdr:rowOff>3493</xdr:rowOff>
    </xdr:to>
    <xdr:cxnSp macro="">
      <xdr:nvCxnSpPr>
        <xdr:cNvPr id="811" name="直線コネクタ 810">
          <a:extLst>
            <a:ext uri="{FF2B5EF4-FFF2-40B4-BE49-F238E27FC236}">
              <a16:creationId xmlns:a16="http://schemas.microsoft.com/office/drawing/2014/main" id="{00000000-0008-0000-0600-00002B030000}"/>
            </a:ext>
          </a:extLst>
        </xdr:cNvPr>
        <xdr:cNvCxnSpPr/>
      </xdr:nvCxnSpPr>
      <xdr:spPr>
        <a:xfrm flipV="1">
          <a:off x="18656300" y="10118395"/>
          <a:ext cx="889000" cy="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146279</xdr:rowOff>
    </xdr:from>
    <xdr:to>
      <xdr:col>102</xdr:col>
      <xdr:colOff>165100</xdr:colOff>
      <xdr:row>58</xdr:row>
      <xdr:rowOff>76429</xdr:rowOff>
    </xdr:to>
    <xdr:sp macro="" textlink="">
      <xdr:nvSpPr>
        <xdr:cNvPr id="812" name="フローチャート: 判断 811">
          <a:extLst>
            <a:ext uri="{FF2B5EF4-FFF2-40B4-BE49-F238E27FC236}">
              <a16:creationId xmlns:a16="http://schemas.microsoft.com/office/drawing/2014/main" id="{00000000-0008-0000-0600-00002C030000}"/>
            </a:ext>
          </a:extLst>
        </xdr:cNvPr>
        <xdr:cNvSpPr/>
      </xdr:nvSpPr>
      <xdr:spPr>
        <a:xfrm>
          <a:off x="19494500" y="9918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92956</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9310428" y="9694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126581</xdr:rowOff>
    </xdr:from>
    <xdr:to>
      <xdr:col>98</xdr:col>
      <xdr:colOff>38100</xdr:colOff>
      <xdr:row>58</xdr:row>
      <xdr:rowOff>56731</xdr:rowOff>
    </xdr:to>
    <xdr:sp macro="" textlink="">
      <xdr:nvSpPr>
        <xdr:cNvPr id="814" name="フローチャート: 判断 813">
          <a:extLst>
            <a:ext uri="{FF2B5EF4-FFF2-40B4-BE49-F238E27FC236}">
              <a16:creationId xmlns:a16="http://schemas.microsoft.com/office/drawing/2014/main" id="{00000000-0008-0000-0600-00002E030000}"/>
            </a:ext>
          </a:extLst>
        </xdr:cNvPr>
        <xdr:cNvSpPr/>
      </xdr:nvSpPr>
      <xdr:spPr>
        <a:xfrm>
          <a:off x="18605500" y="9899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73258</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421428" y="9674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121551</xdr:rowOff>
    </xdr:from>
    <xdr:to>
      <xdr:col>116</xdr:col>
      <xdr:colOff>114300</xdr:colOff>
      <xdr:row>59</xdr:row>
      <xdr:rowOff>51701</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22110700" y="10065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36478</xdr:rowOff>
    </xdr:from>
    <xdr:ext cx="469744" cy="259045"/>
    <xdr:sp macro="" textlink="">
      <xdr:nvSpPr>
        <xdr:cNvPr id="822" name="貸付金該当値テキスト">
          <a:extLst>
            <a:ext uri="{FF2B5EF4-FFF2-40B4-BE49-F238E27FC236}">
              <a16:creationId xmlns:a16="http://schemas.microsoft.com/office/drawing/2014/main" id="{00000000-0008-0000-0600-000036030000}"/>
            </a:ext>
          </a:extLst>
        </xdr:cNvPr>
        <xdr:cNvSpPr txBox="1"/>
      </xdr:nvSpPr>
      <xdr:spPr>
        <a:xfrm>
          <a:off x="22212300" y="9980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122313</xdr:rowOff>
    </xdr:from>
    <xdr:to>
      <xdr:col>112</xdr:col>
      <xdr:colOff>38100</xdr:colOff>
      <xdr:row>59</xdr:row>
      <xdr:rowOff>52463</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21272500" y="10066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43590</xdr:rowOff>
    </xdr:from>
    <xdr:ext cx="469744"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21088428" y="10159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144107</xdr:rowOff>
    </xdr:from>
    <xdr:to>
      <xdr:col>107</xdr:col>
      <xdr:colOff>101600</xdr:colOff>
      <xdr:row>58</xdr:row>
      <xdr:rowOff>74257</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0383500" y="991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90784</xdr:rowOff>
    </xdr:from>
    <xdr:ext cx="469744"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20199428" y="9691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123495</xdr:rowOff>
    </xdr:from>
    <xdr:to>
      <xdr:col>102</xdr:col>
      <xdr:colOff>165100</xdr:colOff>
      <xdr:row>59</xdr:row>
      <xdr:rowOff>53645</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19494500" y="10067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44772</xdr:rowOff>
    </xdr:from>
    <xdr:ext cx="469744"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9310428" y="10160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124143</xdr:rowOff>
    </xdr:from>
    <xdr:to>
      <xdr:col>98</xdr:col>
      <xdr:colOff>38100</xdr:colOff>
      <xdr:row>59</xdr:row>
      <xdr:rowOff>54293</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18605500" y="10068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45420</xdr:rowOff>
    </xdr:from>
    <xdr:ext cx="469744"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8421428" y="10160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4" name="繰出金グラフ枠">
          <a:extLst>
            <a:ext uri="{FF2B5EF4-FFF2-40B4-BE49-F238E27FC236}">
              <a16:creationId xmlns:a16="http://schemas.microsoft.com/office/drawing/2014/main" id="{00000000-0008-0000-0600-000056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158655</xdr:rowOff>
    </xdr:from>
    <xdr:to>
      <xdr:col>116</xdr:col>
      <xdr:colOff>62864</xdr:colOff>
      <xdr:row>79</xdr:row>
      <xdr:rowOff>12064</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22159595" y="12160155"/>
          <a:ext cx="1269" cy="1396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15891</xdr:rowOff>
    </xdr:from>
    <xdr:ext cx="534377" cy="259045"/>
    <xdr:sp macro="" textlink="">
      <xdr:nvSpPr>
        <xdr:cNvPr id="856" name="繰出金最小値テキスト">
          <a:extLst>
            <a:ext uri="{FF2B5EF4-FFF2-40B4-BE49-F238E27FC236}">
              <a16:creationId xmlns:a16="http://schemas.microsoft.com/office/drawing/2014/main" id="{00000000-0008-0000-0600-000058030000}"/>
            </a:ext>
          </a:extLst>
        </xdr:cNvPr>
        <xdr:cNvSpPr txBox="1"/>
      </xdr:nvSpPr>
      <xdr:spPr>
        <a:xfrm>
          <a:off x="22212300" y="13560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12064</xdr:rowOff>
    </xdr:from>
    <xdr:to>
      <xdr:col>116</xdr:col>
      <xdr:colOff>152400</xdr:colOff>
      <xdr:row>79</xdr:row>
      <xdr:rowOff>12064</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2072600" y="13556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105332</xdr:rowOff>
    </xdr:from>
    <xdr:ext cx="534377" cy="259045"/>
    <xdr:sp macro="" textlink="">
      <xdr:nvSpPr>
        <xdr:cNvPr id="858" name="繰出金最大値テキスト">
          <a:extLst>
            <a:ext uri="{FF2B5EF4-FFF2-40B4-BE49-F238E27FC236}">
              <a16:creationId xmlns:a16="http://schemas.microsoft.com/office/drawing/2014/main" id="{00000000-0008-0000-0600-00005A030000}"/>
            </a:ext>
          </a:extLst>
        </xdr:cNvPr>
        <xdr:cNvSpPr txBox="1"/>
      </xdr:nvSpPr>
      <xdr:spPr>
        <a:xfrm>
          <a:off x="22212300" y="11935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158655</xdr:rowOff>
    </xdr:from>
    <xdr:to>
      <xdr:col>116</xdr:col>
      <xdr:colOff>152400</xdr:colOff>
      <xdr:row>70</xdr:row>
      <xdr:rowOff>158655</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22072600" y="12160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126136</xdr:rowOff>
    </xdr:from>
    <xdr:to>
      <xdr:col>116</xdr:col>
      <xdr:colOff>63500</xdr:colOff>
      <xdr:row>75</xdr:row>
      <xdr:rowOff>150710</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flipV="1">
          <a:off x="21323300" y="12984886"/>
          <a:ext cx="838200" cy="2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22635</xdr:rowOff>
    </xdr:from>
    <xdr:ext cx="534377" cy="259045"/>
    <xdr:sp macro="" textlink="">
      <xdr:nvSpPr>
        <xdr:cNvPr id="861" name="繰出金平均値テキスト">
          <a:extLst>
            <a:ext uri="{FF2B5EF4-FFF2-40B4-BE49-F238E27FC236}">
              <a16:creationId xmlns:a16="http://schemas.microsoft.com/office/drawing/2014/main" id="{00000000-0008-0000-0600-00005D030000}"/>
            </a:ext>
          </a:extLst>
        </xdr:cNvPr>
        <xdr:cNvSpPr txBox="1"/>
      </xdr:nvSpPr>
      <xdr:spPr>
        <a:xfrm>
          <a:off x="22212300" y="130528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44208</xdr:rowOff>
    </xdr:from>
    <xdr:to>
      <xdr:col>116</xdr:col>
      <xdr:colOff>114300</xdr:colOff>
      <xdr:row>76</xdr:row>
      <xdr:rowOff>145808</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2110700" y="13074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150710</xdr:rowOff>
    </xdr:from>
    <xdr:to>
      <xdr:col>111</xdr:col>
      <xdr:colOff>177800</xdr:colOff>
      <xdr:row>75</xdr:row>
      <xdr:rowOff>169780</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flipV="1">
          <a:off x="20434300" y="13009460"/>
          <a:ext cx="889000" cy="19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60458</xdr:rowOff>
    </xdr:from>
    <xdr:to>
      <xdr:col>112</xdr:col>
      <xdr:colOff>38100</xdr:colOff>
      <xdr:row>76</xdr:row>
      <xdr:rowOff>162058</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21272500" y="1309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153185</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056111" y="13183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169780</xdr:rowOff>
    </xdr:from>
    <xdr:to>
      <xdr:col>107</xdr:col>
      <xdr:colOff>50800</xdr:colOff>
      <xdr:row>76</xdr:row>
      <xdr:rowOff>34582</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flipV="1">
          <a:off x="19545300" y="13028530"/>
          <a:ext cx="889000" cy="36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134086</xdr:rowOff>
    </xdr:from>
    <xdr:to>
      <xdr:col>107</xdr:col>
      <xdr:colOff>101600</xdr:colOff>
      <xdr:row>76</xdr:row>
      <xdr:rowOff>64236</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20383500" y="1299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55363</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0167111" y="13085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141377</xdr:rowOff>
    </xdr:from>
    <xdr:to>
      <xdr:col>102</xdr:col>
      <xdr:colOff>114300</xdr:colOff>
      <xdr:row>76</xdr:row>
      <xdr:rowOff>34582</xdr:rowOff>
    </xdr:to>
    <xdr:cxnSp macro="">
      <xdr:nvCxnSpPr>
        <xdr:cNvPr id="869" name="直線コネクタ 868">
          <a:extLst>
            <a:ext uri="{FF2B5EF4-FFF2-40B4-BE49-F238E27FC236}">
              <a16:creationId xmlns:a16="http://schemas.microsoft.com/office/drawing/2014/main" id="{00000000-0008-0000-0600-000065030000}"/>
            </a:ext>
          </a:extLst>
        </xdr:cNvPr>
        <xdr:cNvCxnSpPr/>
      </xdr:nvCxnSpPr>
      <xdr:spPr>
        <a:xfrm>
          <a:off x="18656300" y="13000127"/>
          <a:ext cx="889000" cy="64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110827</xdr:rowOff>
    </xdr:from>
    <xdr:to>
      <xdr:col>102</xdr:col>
      <xdr:colOff>165100</xdr:colOff>
      <xdr:row>76</xdr:row>
      <xdr:rowOff>40977</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19494500" y="12969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57504</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278111" y="1274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66383</xdr:rowOff>
    </xdr:from>
    <xdr:to>
      <xdr:col>98</xdr:col>
      <xdr:colOff>38100</xdr:colOff>
      <xdr:row>75</xdr:row>
      <xdr:rowOff>167984</xdr:rowOff>
    </xdr:to>
    <xdr:sp macro="" textlink="">
      <xdr:nvSpPr>
        <xdr:cNvPr id="872" name="フローチャート: 判断 871">
          <a:extLst>
            <a:ext uri="{FF2B5EF4-FFF2-40B4-BE49-F238E27FC236}">
              <a16:creationId xmlns:a16="http://schemas.microsoft.com/office/drawing/2014/main" id="{00000000-0008-0000-0600-000068030000}"/>
            </a:ext>
          </a:extLst>
        </xdr:cNvPr>
        <xdr:cNvSpPr/>
      </xdr:nvSpPr>
      <xdr:spPr>
        <a:xfrm>
          <a:off x="18605500" y="1292513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13060</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389111" y="12700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75336</xdr:rowOff>
    </xdr:from>
    <xdr:to>
      <xdr:col>116</xdr:col>
      <xdr:colOff>114300</xdr:colOff>
      <xdr:row>76</xdr:row>
      <xdr:rowOff>5486</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2110700" y="12934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98213</xdr:rowOff>
    </xdr:from>
    <xdr:ext cx="534377" cy="259045"/>
    <xdr:sp macro="" textlink="">
      <xdr:nvSpPr>
        <xdr:cNvPr id="880" name="繰出金該当値テキスト">
          <a:extLst>
            <a:ext uri="{FF2B5EF4-FFF2-40B4-BE49-F238E27FC236}">
              <a16:creationId xmlns:a16="http://schemas.microsoft.com/office/drawing/2014/main" id="{00000000-0008-0000-0600-000070030000}"/>
            </a:ext>
          </a:extLst>
        </xdr:cNvPr>
        <xdr:cNvSpPr txBox="1"/>
      </xdr:nvSpPr>
      <xdr:spPr>
        <a:xfrm>
          <a:off x="22212300" y="12785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99911</xdr:rowOff>
    </xdr:from>
    <xdr:to>
      <xdr:col>112</xdr:col>
      <xdr:colOff>38100</xdr:colOff>
      <xdr:row>76</xdr:row>
      <xdr:rowOff>30060</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1272500" y="1295866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46588</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1056111" y="12733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118980</xdr:rowOff>
    </xdr:from>
    <xdr:to>
      <xdr:col>107</xdr:col>
      <xdr:colOff>101600</xdr:colOff>
      <xdr:row>76</xdr:row>
      <xdr:rowOff>49130</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20383500" y="1297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65657</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20167111" y="12752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155232</xdr:rowOff>
    </xdr:from>
    <xdr:to>
      <xdr:col>102</xdr:col>
      <xdr:colOff>165100</xdr:colOff>
      <xdr:row>76</xdr:row>
      <xdr:rowOff>85382</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19494500" y="13013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76509</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9278111" y="13106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90577</xdr:rowOff>
    </xdr:from>
    <xdr:to>
      <xdr:col>98</xdr:col>
      <xdr:colOff>38100</xdr:colOff>
      <xdr:row>76</xdr:row>
      <xdr:rowOff>20727</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18605500" y="12949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11853</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389111" y="13042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25400</xdr:rowOff>
    </xdr:from>
    <xdr:to>
      <xdr:col>120</xdr:col>
      <xdr:colOff>114300</xdr:colOff>
      <xdr:row>98</xdr:row>
      <xdr:rowOff>25400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54627</xdr:rowOff>
    </xdr:from>
    <xdr:ext cx="248786"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039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93</xdr:row>
      <xdr:rowOff>168927</xdr:rowOff>
    </xdr:from>
    <xdr:ext cx="377026"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7910974" y="1611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82550</xdr:rowOff>
    </xdr:from>
    <xdr:to>
      <xdr:col>120</xdr:col>
      <xdr:colOff>114300</xdr:colOff>
      <xdr:row>91</xdr:row>
      <xdr:rowOff>82550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288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90</xdr:row>
      <xdr:rowOff>111777</xdr:rowOff>
    </xdr:from>
    <xdr:ext cx="377026"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7910974" y="15542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87</xdr:row>
      <xdr:rowOff>54627</xdr:rowOff>
    </xdr:from>
    <xdr:ext cx="377026"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7910974" y="14970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7" name="前年度繰上充用金グラフ枠">
          <a:extLst>
            <a:ext uri="{FF2B5EF4-FFF2-40B4-BE49-F238E27FC236}">
              <a16:creationId xmlns:a16="http://schemas.microsoft.com/office/drawing/2014/main" id="{00000000-0008-0000-0600-00008B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25400</xdr:rowOff>
    </xdr:from>
    <xdr:to>
      <xdr:col>116</xdr:col>
      <xdr:colOff>62864</xdr:colOff>
      <xdr:row>98</xdr:row>
      <xdr:rowOff>25400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159595" y="168275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09" name="前年度繰上充用金最小値テキスト">
          <a:extLst>
            <a:ext uri="{FF2B5EF4-FFF2-40B4-BE49-F238E27FC236}">
              <a16:creationId xmlns:a16="http://schemas.microsoft.com/office/drawing/2014/main" id="{00000000-0008-0000-0600-00008D030000}"/>
            </a:ext>
          </a:extLst>
        </xdr:cNvPr>
        <xdr:cNvSpPr txBox="1"/>
      </xdr:nvSpPr>
      <xdr:spPr>
        <a:xfrm>
          <a:off x="2221230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96</xdr:row>
      <xdr:rowOff>67327</xdr:rowOff>
    </xdr:from>
    <xdr:ext cx="249299" cy="259045"/>
    <xdr:sp macro="" textlink="">
      <xdr:nvSpPr>
        <xdr:cNvPr id="911" name="前年度繰上充用金最大値テキスト">
          <a:extLst>
            <a:ext uri="{FF2B5EF4-FFF2-40B4-BE49-F238E27FC236}">
              <a16:creationId xmlns:a16="http://schemas.microsoft.com/office/drawing/2014/main" id="{00000000-0008-0000-0600-00008F030000}"/>
            </a:ext>
          </a:extLst>
        </xdr:cNvPr>
        <xdr:cNvSpPr txBox="1"/>
      </xdr:nvSpPr>
      <xdr:spPr>
        <a:xfrm>
          <a:off x="22212300" y="16526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25400</xdr:rowOff>
    </xdr:from>
    <xdr:to>
      <xdr:col>116</xdr:col>
      <xdr:colOff>63500</xdr:colOff>
      <xdr:row>98</xdr:row>
      <xdr:rowOff>25400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21323300" y="16827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124477</xdr:rowOff>
    </xdr:from>
    <xdr:ext cx="249299" cy="259045"/>
    <xdr:sp macro="" textlink="">
      <xdr:nvSpPr>
        <xdr:cNvPr id="914" name="前年度繰上充用金平均値テキスト">
          <a:extLst>
            <a:ext uri="{FF2B5EF4-FFF2-40B4-BE49-F238E27FC236}">
              <a16:creationId xmlns:a16="http://schemas.microsoft.com/office/drawing/2014/main" id="{00000000-0008-0000-0600-000092030000}"/>
            </a:ext>
          </a:extLst>
        </xdr:cNvPr>
        <xdr:cNvSpPr txBox="1"/>
      </xdr:nvSpPr>
      <xdr:spPr>
        <a:xfrm>
          <a:off x="22212300" y="167551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21107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25400</xdr:rowOff>
    </xdr:from>
    <xdr:to>
      <xdr:col>111</xdr:col>
      <xdr:colOff>177800</xdr:colOff>
      <xdr:row>98</xdr:row>
      <xdr:rowOff>25400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20434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97</xdr:row>
      <xdr:rowOff>146050</xdr:rowOff>
    </xdr:from>
    <xdr:to>
      <xdr:col>112</xdr:col>
      <xdr:colOff>38100</xdr:colOff>
      <xdr:row>98</xdr:row>
      <xdr:rowOff>76200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1272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98</xdr:row>
      <xdr:rowOff>67327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98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25400</xdr:rowOff>
    </xdr:from>
    <xdr:to>
      <xdr:col>107</xdr:col>
      <xdr:colOff>50800</xdr:colOff>
      <xdr:row>98</xdr:row>
      <xdr:rowOff>25400</xdr:rowOff>
    </xdr:to>
    <xdr:cxnSp macro="">
      <xdr:nvCxnSpPr>
        <xdr:cNvPr id="919" name="直線コネクタ 918">
          <a:extLst>
            <a:ext uri="{FF2B5EF4-FFF2-40B4-BE49-F238E27FC236}">
              <a16:creationId xmlns:a16="http://schemas.microsoft.com/office/drawing/2014/main" id="{00000000-0008-0000-0600-000097030000}"/>
            </a:ext>
          </a:extLst>
        </xdr:cNvPr>
        <xdr:cNvCxnSpPr/>
      </xdr:nvCxnSpPr>
      <xdr:spPr>
        <a:xfrm>
          <a:off x="19545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97</xdr:row>
      <xdr:rowOff>146050</xdr:rowOff>
    </xdr:from>
    <xdr:to>
      <xdr:col>107</xdr:col>
      <xdr:colOff>101600</xdr:colOff>
      <xdr:row>98</xdr:row>
      <xdr:rowOff>76200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20383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98</xdr:row>
      <xdr:rowOff>67327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309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91</xdr:row>
      <xdr:rowOff>8255</xdr:rowOff>
    </xdr:from>
    <xdr:to>
      <xdr:col>102</xdr:col>
      <xdr:colOff>114300</xdr:colOff>
      <xdr:row>98</xdr:row>
      <xdr:rowOff>25400</xdr:rowOff>
    </xdr:to>
    <xdr:cxnSp macro="">
      <xdr:nvCxnSpPr>
        <xdr:cNvPr id="922" name="直線コネクタ 921">
          <a:extLst>
            <a:ext uri="{FF2B5EF4-FFF2-40B4-BE49-F238E27FC236}">
              <a16:creationId xmlns:a16="http://schemas.microsoft.com/office/drawing/2014/main" id="{00000000-0008-0000-0600-00009A030000}"/>
            </a:ext>
          </a:extLst>
        </xdr:cNvPr>
        <xdr:cNvCxnSpPr/>
      </xdr:nvCxnSpPr>
      <xdr:spPr>
        <a:xfrm>
          <a:off x="18656300" y="15610205"/>
          <a:ext cx="889000" cy="1217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97</xdr:row>
      <xdr:rowOff>146050</xdr:rowOff>
    </xdr:from>
    <xdr:to>
      <xdr:col>102</xdr:col>
      <xdr:colOff>165100</xdr:colOff>
      <xdr:row>98</xdr:row>
      <xdr:rowOff>76200</xdr:rowOff>
    </xdr:to>
    <xdr:sp macro="" textlink="">
      <xdr:nvSpPr>
        <xdr:cNvPr id="923" name="フローチャート: 判断 922">
          <a:extLst>
            <a:ext uri="{FF2B5EF4-FFF2-40B4-BE49-F238E27FC236}">
              <a16:creationId xmlns:a16="http://schemas.microsoft.com/office/drawing/2014/main" id="{00000000-0008-0000-0600-00009B030000}"/>
            </a:ext>
          </a:extLst>
        </xdr:cNvPr>
        <xdr:cNvSpPr/>
      </xdr:nvSpPr>
      <xdr:spPr>
        <a:xfrm>
          <a:off x="19494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98</xdr:row>
      <xdr:rowOff>67327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134620</xdr:rowOff>
    </xdr:from>
    <xdr:to>
      <xdr:col>98</xdr:col>
      <xdr:colOff>38100</xdr:colOff>
      <xdr:row>98</xdr:row>
      <xdr:rowOff>64770</xdr:rowOff>
    </xdr:to>
    <xdr:sp macro="" textlink="">
      <xdr:nvSpPr>
        <xdr:cNvPr id="925" name="フローチャート: 判断 924">
          <a:extLst>
            <a:ext uri="{FF2B5EF4-FFF2-40B4-BE49-F238E27FC236}">
              <a16:creationId xmlns:a16="http://schemas.microsoft.com/office/drawing/2014/main" id="{00000000-0008-0000-0600-00009D030000}"/>
            </a:ext>
          </a:extLst>
        </xdr:cNvPr>
        <xdr:cNvSpPr/>
      </xdr:nvSpPr>
      <xdr:spPr>
        <a:xfrm>
          <a:off x="18605500" y="1676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98</xdr:row>
      <xdr:rowOff>55897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68579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21107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10177</xdr:rowOff>
    </xdr:from>
    <xdr:ext cx="249299" cy="259045"/>
    <xdr:sp macro="" textlink="">
      <xdr:nvSpPr>
        <xdr:cNvPr id="933" name="前年度繰上充用金該当値テキスト">
          <a:extLst>
            <a:ext uri="{FF2B5EF4-FFF2-40B4-BE49-F238E27FC236}">
              <a16:creationId xmlns:a16="http://schemas.microsoft.com/office/drawing/2014/main" id="{00000000-0008-0000-0600-0000A5030000}"/>
            </a:ext>
          </a:extLst>
        </xdr:cNvPr>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97</xdr:row>
      <xdr:rowOff>146050</xdr:rowOff>
    </xdr:from>
    <xdr:to>
      <xdr:col>112</xdr:col>
      <xdr:colOff>38100</xdr:colOff>
      <xdr:row>98</xdr:row>
      <xdr:rowOff>76200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1272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92727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21198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97</xdr:row>
      <xdr:rowOff>146050</xdr:rowOff>
    </xdr:from>
    <xdr:to>
      <xdr:col>107</xdr:col>
      <xdr:colOff>101600</xdr:colOff>
      <xdr:row>98</xdr:row>
      <xdr:rowOff>76200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0383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96</xdr:row>
      <xdr:rowOff>92727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20309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97</xdr:row>
      <xdr:rowOff>146050</xdr:rowOff>
    </xdr:from>
    <xdr:to>
      <xdr:col>102</xdr:col>
      <xdr:colOff>165100</xdr:colOff>
      <xdr:row>98</xdr:row>
      <xdr:rowOff>76200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19494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96</xdr:row>
      <xdr:rowOff>92727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19420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90</xdr:row>
      <xdr:rowOff>128905</xdr:rowOff>
    </xdr:from>
    <xdr:to>
      <xdr:col>98</xdr:col>
      <xdr:colOff>38100</xdr:colOff>
      <xdr:row>91</xdr:row>
      <xdr:rowOff>59055</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18605500" y="15559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89</xdr:row>
      <xdr:rowOff>75582</xdr:rowOff>
    </xdr:from>
    <xdr:ext cx="378565"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18467017" y="153346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3" name="正方形/長方形 942">
          <a:extLst>
            <a:ext uri="{FF2B5EF4-FFF2-40B4-BE49-F238E27FC236}">
              <a16:creationId xmlns:a16="http://schemas.microsoft.com/office/drawing/2014/main" id="{00000000-0008-0000-0600-0000A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4" name="テキスト ボックス 943">
          <a:extLst>
            <a:ext uri="{FF2B5EF4-FFF2-40B4-BE49-F238E27FC236}">
              <a16:creationId xmlns:a16="http://schemas.microsoft.com/office/drawing/2014/main" id="{00000000-0008-0000-0600-0000B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人件費の住民一人当たりのコストは、前年度から９，５７２円増加している。これは、退職手当や会計年度任用職員報酬（期末手当）の増加が主な要因である。</a:t>
          </a:r>
        </a:p>
        <a:p>
          <a:r>
            <a:rPr kumimoji="1" lang="ja-JP" altLang="en-US" sz="1300">
              <a:latin typeface="ＭＳ Ｐゴシック" panose="020B0600070205080204" pitchFamily="50" charset="-128"/>
              <a:ea typeface="ＭＳ Ｐゴシック" panose="020B0600070205080204" pitchFamily="50" charset="-128"/>
            </a:rPr>
            <a:t>扶助費の住民一人当たりのコストは、１４９，５２１円と類似団体と比較して高い数値となっている。これは、障害者福祉費の増加傾向が止まらないこと。また、独自施策である副食費の助成等の児童福祉や食の自立支援事業など生涯現役社会づくりに取り組んでいるためである。また、前年度から大幅に増加した要因は、子育て世帯への臨時特別給付金及び子育て世帯生活支援特別給付金等の新型コロナウイルス感染症対策支援によるものである。</a:t>
          </a:r>
        </a:p>
        <a:p>
          <a:r>
            <a:rPr kumimoji="1" lang="ja-JP" altLang="en-US" sz="1300">
              <a:latin typeface="ＭＳ Ｐゴシック" panose="020B0600070205080204" pitchFamily="50" charset="-128"/>
              <a:ea typeface="ＭＳ Ｐゴシック" panose="020B0600070205080204" pitchFamily="50" charset="-128"/>
            </a:rPr>
            <a:t>補助費等の住民一人当たりのコストは、６３，５１９円と類似団体平均値を下回った。前年対比の減少の要因は、特別定額給付金の減によるものである。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公債費の住民一人当たりのコストは、前年度から３，５２５円減少している。これは、繰上償還を今年度は実施しなかったことや計画的に地方債残高を減少させていることによるものである。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積立金の住民一人当たりのコストは、前年度から５，４６０円増加している。これは、普通交付税に係る臨時財政対策債基金費分を積み立てたことや学校再編成に備えるための公共施設等整備基金への積立、将来の大量退職に備えるための退職手当基金への積立を行ったことによるもので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00000000-0008-0000-07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76998</xdr:rowOff>
    </xdr:from>
    <xdr:to>
      <xdr:col>24</xdr:col>
      <xdr:colOff>62865</xdr:colOff>
      <xdr:row>39</xdr:row>
      <xdr:rowOff>76672</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flipV="1">
          <a:off x="4633595" y="5220498"/>
          <a:ext cx="1270" cy="1542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80499</xdr:rowOff>
    </xdr:from>
    <xdr:ext cx="469744" cy="259045"/>
    <xdr:sp macro="" textlink="">
      <xdr:nvSpPr>
        <xdr:cNvPr id="59" name="議会費最小値テキスト">
          <a:extLst>
            <a:ext uri="{FF2B5EF4-FFF2-40B4-BE49-F238E27FC236}">
              <a16:creationId xmlns:a16="http://schemas.microsoft.com/office/drawing/2014/main" id="{00000000-0008-0000-0700-00003B000000}"/>
            </a:ext>
          </a:extLst>
        </xdr:cNvPr>
        <xdr:cNvSpPr txBox="1"/>
      </xdr:nvSpPr>
      <xdr:spPr>
        <a:xfrm>
          <a:off x="4686300" y="6767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76672</xdr:rowOff>
    </xdr:from>
    <xdr:to>
      <xdr:col>24</xdr:col>
      <xdr:colOff>152400</xdr:colOff>
      <xdr:row>39</xdr:row>
      <xdr:rowOff>76672</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6763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23675</xdr:rowOff>
    </xdr:from>
    <xdr:ext cx="469744" cy="259045"/>
    <xdr:sp macro="" textlink="">
      <xdr:nvSpPr>
        <xdr:cNvPr id="61" name="議会費最大値テキスト">
          <a:extLst>
            <a:ext uri="{FF2B5EF4-FFF2-40B4-BE49-F238E27FC236}">
              <a16:creationId xmlns:a16="http://schemas.microsoft.com/office/drawing/2014/main" id="{00000000-0008-0000-0700-00003D000000}"/>
            </a:ext>
          </a:extLst>
        </xdr:cNvPr>
        <xdr:cNvSpPr txBox="1"/>
      </xdr:nvSpPr>
      <xdr:spPr>
        <a:xfrm>
          <a:off x="4686300" y="4995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76998</xdr:rowOff>
    </xdr:from>
    <xdr:to>
      <xdr:col>24</xdr:col>
      <xdr:colOff>152400</xdr:colOff>
      <xdr:row>30</xdr:row>
      <xdr:rowOff>76998</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4546600" y="5220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108676</xdr:rowOff>
    </xdr:from>
    <xdr:to>
      <xdr:col>24</xdr:col>
      <xdr:colOff>63500</xdr:colOff>
      <xdr:row>35</xdr:row>
      <xdr:rowOff>32911</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3797300" y="5937976"/>
          <a:ext cx="838200" cy="95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11810</xdr:rowOff>
    </xdr:from>
    <xdr:ext cx="469744" cy="259045"/>
    <xdr:sp macro="" textlink="">
      <xdr:nvSpPr>
        <xdr:cNvPr id="64" name="議会費平均値テキスト">
          <a:extLst>
            <a:ext uri="{FF2B5EF4-FFF2-40B4-BE49-F238E27FC236}">
              <a16:creationId xmlns:a16="http://schemas.microsoft.com/office/drawing/2014/main" id="{00000000-0008-0000-0700-000040000000}"/>
            </a:ext>
          </a:extLst>
        </xdr:cNvPr>
        <xdr:cNvSpPr txBox="1"/>
      </xdr:nvSpPr>
      <xdr:spPr>
        <a:xfrm>
          <a:off x="4686300" y="61840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33383</xdr:rowOff>
    </xdr:from>
    <xdr:to>
      <xdr:col>24</xdr:col>
      <xdr:colOff>114300</xdr:colOff>
      <xdr:row>36</xdr:row>
      <xdr:rowOff>134983</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4584700" y="6205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108676</xdr:rowOff>
    </xdr:from>
    <xdr:to>
      <xdr:col>19</xdr:col>
      <xdr:colOff>177800</xdr:colOff>
      <xdr:row>34</xdr:row>
      <xdr:rowOff>150804</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flipV="1">
          <a:off x="2908300" y="5937976"/>
          <a:ext cx="889000" cy="42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62121</xdr:rowOff>
    </xdr:from>
    <xdr:to>
      <xdr:col>20</xdr:col>
      <xdr:colOff>38100</xdr:colOff>
      <xdr:row>36</xdr:row>
      <xdr:rowOff>163721</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3746500" y="6234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154848</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62428" y="63270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150804</xdr:rowOff>
    </xdr:from>
    <xdr:to>
      <xdr:col>15</xdr:col>
      <xdr:colOff>50800</xdr:colOff>
      <xdr:row>35</xdr:row>
      <xdr:rowOff>4173</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2019300" y="5980104"/>
          <a:ext cx="889000" cy="24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11829</xdr:rowOff>
    </xdr:from>
    <xdr:to>
      <xdr:col>15</xdr:col>
      <xdr:colOff>101600</xdr:colOff>
      <xdr:row>36</xdr:row>
      <xdr:rowOff>113429</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2857500" y="6184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104556</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2673428" y="6276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4173</xdr:rowOff>
    </xdr:from>
    <xdr:to>
      <xdr:col>10</xdr:col>
      <xdr:colOff>114300</xdr:colOff>
      <xdr:row>35</xdr:row>
      <xdr:rowOff>63609</xdr:rowOff>
    </xdr:to>
    <xdr:cxnSp macro="">
      <xdr:nvCxnSpPr>
        <xdr:cNvPr id="72" name="直線コネクタ 71">
          <a:extLst>
            <a:ext uri="{FF2B5EF4-FFF2-40B4-BE49-F238E27FC236}">
              <a16:creationId xmlns:a16="http://schemas.microsoft.com/office/drawing/2014/main" id="{00000000-0008-0000-0700-000048000000}"/>
            </a:ext>
          </a:extLst>
        </xdr:cNvPr>
        <xdr:cNvCxnSpPr/>
      </xdr:nvCxnSpPr>
      <xdr:spPr>
        <a:xfrm flipV="1">
          <a:off x="1130300" y="6004923"/>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19993</xdr:rowOff>
    </xdr:from>
    <xdr:to>
      <xdr:col>10</xdr:col>
      <xdr:colOff>165100</xdr:colOff>
      <xdr:row>36</xdr:row>
      <xdr:rowOff>121593</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968500" y="6192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112720</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1784428" y="6284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7910</xdr:rowOff>
    </xdr:from>
    <xdr:to>
      <xdr:col>6</xdr:col>
      <xdr:colOff>38100</xdr:colOff>
      <xdr:row>36</xdr:row>
      <xdr:rowOff>109510</xdr:rowOff>
    </xdr:to>
    <xdr:sp macro="" textlink="">
      <xdr:nvSpPr>
        <xdr:cNvPr id="75" name="フローチャート: 判断 74">
          <a:extLst>
            <a:ext uri="{FF2B5EF4-FFF2-40B4-BE49-F238E27FC236}">
              <a16:creationId xmlns:a16="http://schemas.microsoft.com/office/drawing/2014/main" id="{00000000-0008-0000-0700-00004B000000}"/>
            </a:ext>
          </a:extLst>
        </xdr:cNvPr>
        <xdr:cNvSpPr/>
      </xdr:nvSpPr>
      <xdr:spPr>
        <a:xfrm>
          <a:off x="1079500" y="618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100637</xdr:rowOff>
    </xdr:from>
    <xdr:ext cx="469744"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895428" y="6272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153561</xdr:rowOff>
    </xdr:from>
    <xdr:to>
      <xdr:col>24</xdr:col>
      <xdr:colOff>114300</xdr:colOff>
      <xdr:row>35</xdr:row>
      <xdr:rowOff>83711</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4584700" y="5982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4988</xdr:rowOff>
    </xdr:from>
    <xdr:ext cx="469744" cy="259045"/>
    <xdr:sp macro="" textlink="">
      <xdr:nvSpPr>
        <xdr:cNvPr id="83" name="議会費該当値テキスト">
          <a:extLst>
            <a:ext uri="{FF2B5EF4-FFF2-40B4-BE49-F238E27FC236}">
              <a16:creationId xmlns:a16="http://schemas.microsoft.com/office/drawing/2014/main" id="{00000000-0008-0000-0700-000053000000}"/>
            </a:ext>
          </a:extLst>
        </xdr:cNvPr>
        <xdr:cNvSpPr txBox="1"/>
      </xdr:nvSpPr>
      <xdr:spPr>
        <a:xfrm>
          <a:off x="4686300" y="5834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57876</xdr:rowOff>
    </xdr:from>
    <xdr:to>
      <xdr:col>20</xdr:col>
      <xdr:colOff>38100</xdr:colOff>
      <xdr:row>34</xdr:row>
      <xdr:rowOff>159476</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3746500" y="5887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4553</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3562428" y="5662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100004</xdr:rowOff>
    </xdr:from>
    <xdr:to>
      <xdr:col>15</xdr:col>
      <xdr:colOff>101600</xdr:colOff>
      <xdr:row>35</xdr:row>
      <xdr:rowOff>30154</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2857500" y="5929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46681</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2673428" y="5704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124823</xdr:rowOff>
    </xdr:from>
    <xdr:to>
      <xdr:col>10</xdr:col>
      <xdr:colOff>165100</xdr:colOff>
      <xdr:row>35</xdr:row>
      <xdr:rowOff>54973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968500" y="5954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71500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1784428" y="5729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12809</xdr:rowOff>
    </xdr:from>
    <xdr:to>
      <xdr:col>6</xdr:col>
      <xdr:colOff>38100</xdr:colOff>
      <xdr:row>35</xdr:row>
      <xdr:rowOff>114409</xdr:rowOff>
    </xdr:to>
    <xdr:sp macro="" textlink="">
      <xdr:nvSpPr>
        <xdr:cNvPr id="90" name="楕円 89">
          <a:extLst>
            <a:ext uri="{FF2B5EF4-FFF2-40B4-BE49-F238E27FC236}">
              <a16:creationId xmlns:a16="http://schemas.microsoft.com/office/drawing/2014/main" id="{00000000-0008-0000-0700-00005A000000}"/>
            </a:ext>
          </a:extLst>
        </xdr:cNvPr>
        <xdr:cNvSpPr/>
      </xdr:nvSpPr>
      <xdr:spPr>
        <a:xfrm>
          <a:off x="1079500" y="6013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130936</xdr:rowOff>
    </xdr:from>
    <xdr:ext cx="469744" cy="259045"/>
    <xdr:sp macro="" textlink="">
      <xdr:nvSpPr>
        <xdr:cNvPr id="91" name="テキスト ボックス 90">
          <a:extLst>
            <a:ext uri="{FF2B5EF4-FFF2-40B4-BE49-F238E27FC236}">
              <a16:creationId xmlns:a16="http://schemas.microsoft.com/office/drawing/2014/main" id="{00000000-0008-0000-0700-00005B000000}"/>
            </a:ext>
          </a:extLst>
        </xdr:cNvPr>
        <xdr:cNvSpPr txBox="1"/>
      </xdr:nvSpPr>
      <xdr:spPr>
        <a:xfrm>
          <a:off x="895428" y="5788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7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7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総務費グラフ枠">
          <a:extLst>
            <a:ext uri="{FF2B5EF4-FFF2-40B4-BE49-F238E27FC236}">
              <a16:creationId xmlns:a16="http://schemas.microsoft.com/office/drawing/2014/main" id="{00000000-0008-0000-07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65908</xdr:rowOff>
    </xdr:from>
    <xdr:to>
      <xdr:col>24</xdr:col>
      <xdr:colOff>62865</xdr:colOff>
      <xdr:row>59</xdr:row>
      <xdr:rowOff>136149</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flipV="1">
          <a:off x="4633595" y="8809858"/>
          <a:ext cx="1270" cy="1441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139976</xdr:rowOff>
    </xdr:from>
    <xdr:ext cx="534377" cy="259045"/>
    <xdr:sp macro="" textlink="">
      <xdr:nvSpPr>
        <xdr:cNvPr id="117" name="総務費最小値テキスト">
          <a:extLst>
            <a:ext uri="{FF2B5EF4-FFF2-40B4-BE49-F238E27FC236}">
              <a16:creationId xmlns:a16="http://schemas.microsoft.com/office/drawing/2014/main" id="{00000000-0008-0000-0700-000075000000}"/>
            </a:ext>
          </a:extLst>
        </xdr:cNvPr>
        <xdr:cNvSpPr txBox="1"/>
      </xdr:nvSpPr>
      <xdr:spPr>
        <a:xfrm>
          <a:off x="4686300" y="10255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136149</xdr:rowOff>
    </xdr:from>
    <xdr:to>
      <xdr:col>24</xdr:col>
      <xdr:colOff>152400</xdr:colOff>
      <xdr:row>59</xdr:row>
      <xdr:rowOff>136149</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10251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12585</xdr:rowOff>
    </xdr:from>
    <xdr:ext cx="599010" cy="259045"/>
    <xdr:sp macro="" textlink="">
      <xdr:nvSpPr>
        <xdr:cNvPr id="119" name="総務費最大値テキスト">
          <a:extLst>
            <a:ext uri="{FF2B5EF4-FFF2-40B4-BE49-F238E27FC236}">
              <a16:creationId xmlns:a16="http://schemas.microsoft.com/office/drawing/2014/main" id="{00000000-0008-0000-0700-000077000000}"/>
            </a:ext>
          </a:extLst>
        </xdr:cNvPr>
        <xdr:cNvSpPr txBox="1"/>
      </xdr:nvSpPr>
      <xdr:spPr>
        <a:xfrm>
          <a:off x="4686300" y="8585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227,184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65908</xdr:rowOff>
    </xdr:from>
    <xdr:to>
      <xdr:col>24</xdr:col>
      <xdr:colOff>152400</xdr:colOff>
      <xdr:row>51</xdr:row>
      <xdr:rowOff>65908</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4546600" y="8809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21956</xdr:rowOff>
    </xdr:from>
    <xdr:to>
      <xdr:col>24</xdr:col>
      <xdr:colOff>63500</xdr:colOff>
      <xdr:row>57</xdr:row>
      <xdr:rowOff>109106</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a:off x="3797300" y="9280256"/>
          <a:ext cx="838200" cy="601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56943</xdr:rowOff>
    </xdr:from>
    <xdr:ext cx="534377" cy="259045"/>
    <xdr:sp macro="" textlink="">
      <xdr:nvSpPr>
        <xdr:cNvPr id="122" name="総務費平均値テキスト">
          <a:extLst>
            <a:ext uri="{FF2B5EF4-FFF2-40B4-BE49-F238E27FC236}">
              <a16:creationId xmlns:a16="http://schemas.microsoft.com/office/drawing/2014/main" id="{00000000-0008-0000-0700-00007A000000}"/>
            </a:ext>
          </a:extLst>
        </xdr:cNvPr>
        <xdr:cNvSpPr txBox="1"/>
      </xdr:nvSpPr>
      <xdr:spPr>
        <a:xfrm>
          <a:off x="4686300" y="9658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34066</xdr:rowOff>
    </xdr:from>
    <xdr:to>
      <xdr:col>24</xdr:col>
      <xdr:colOff>114300</xdr:colOff>
      <xdr:row>57</xdr:row>
      <xdr:rowOff>135666</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4584700" y="980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21956</xdr:rowOff>
    </xdr:from>
    <xdr:to>
      <xdr:col>19</xdr:col>
      <xdr:colOff>177800</xdr:colOff>
      <xdr:row>58</xdr:row>
      <xdr:rowOff>62700</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flipV="1">
          <a:off x="2908300" y="9280256"/>
          <a:ext cx="889000" cy="726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52</xdr:row>
      <xdr:rowOff>152923</xdr:rowOff>
    </xdr:from>
    <xdr:to>
      <xdr:col>20</xdr:col>
      <xdr:colOff>38100</xdr:colOff>
      <xdr:row>53</xdr:row>
      <xdr:rowOff>83073</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3746500" y="9068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99600</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3497795" y="8843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62700</xdr:rowOff>
    </xdr:from>
    <xdr:to>
      <xdr:col>15</xdr:col>
      <xdr:colOff>50800</xdr:colOff>
      <xdr:row>59</xdr:row>
      <xdr:rowOff>39238</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2019300" y="10006800"/>
          <a:ext cx="889000" cy="147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138735</xdr:rowOff>
    </xdr:from>
    <xdr:to>
      <xdr:col>15</xdr:col>
      <xdr:colOff>101600</xdr:colOff>
      <xdr:row>58</xdr:row>
      <xdr:rowOff>68885</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2857500" y="991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85412</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2641111" y="968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59</xdr:row>
      <xdr:rowOff>39238</xdr:rowOff>
    </xdr:from>
    <xdr:to>
      <xdr:col>10</xdr:col>
      <xdr:colOff>114300</xdr:colOff>
      <xdr:row>59</xdr:row>
      <xdr:rowOff>117442</xdr:rowOff>
    </xdr:to>
    <xdr:cxnSp macro="">
      <xdr:nvCxnSpPr>
        <xdr:cNvPr id="130" name="直線コネクタ 129">
          <a:extLst>
            <a:ext uri="{FF2B5EF4-FFF2-40B4-BE49-F238E27FC236}">
              <a16:creationId xmlns:a16="http://schemas.microsoft.com/office/drawing/2014/main" id="{00000000-0008-0000-0700-000082000000}"/>
            </a:ext>
          </a:extLst>
        </xdr:cNvPr>
        <xdr:cNvCxnSpPr/>
      </xdr:nvCxnSpPr>
      <xdr:spPr>
        <a:xfrm flipV="1">
          <a:off x="1130300" y="10154788"/>
          <a:ext cx="889000" cy="78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29632</xdr:rowOff>
    </xdr:from>
    <xdr:to>
      <xdr:col>10</xdr:col>
      <xdr:colOff>165100</xdr:colOff>
      <xdr:row>58</xdr:row>
      <xdr:rowOff>131232</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968500" y="9973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147759</xdr:rowOff>
    </xdr:from>
    <xdr:ext cx="534377"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1752111" y="9748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57948</xdr:rowOff>
    </xdr:from>
    <xdr:to>
      <xdr:col>6</xdr:col>
      <xdr:colOff>38100</xdr:colOff>
      <xdr:row>58</xdr:row>
      <xdr:rowOff>159548</xdr:rowOff>
    </xdr:to>
    <xdr:sp macro="" textlink="">
      <xdr:nvSpPr>
        <xdr:cNvPr id="133" name="フローチャート: 判断 132">
          <a:extLst>
            <a:ext uri="{FF2B5EF4-FFF2-40B4-BE49-F238E27FC236}">
              <a16:creationId xmlns:a16="http://schemas.microsoft.com/office/drawing/2014/main" id="{00000000-0008-0000-0700-000085000000}"/>
            </a:ext>
          </a:extLst>
        </xdr:cNvPr>
        <xdr:cNvSpPr/>
      </xdr:nvSpPr>
      <xdr:spPr>
        <a:xfrm>
          <a:off x="1079500" y="10002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4625</xdr:rowOff>
    </xdr:from>
    <xdr:ext cx="534377"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863111" y="9777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58306</xdr:rowOff>
    </xdr:from>
    <xdr:to>
      <xdr:col>24</xdr:col>
      <xdr:colOff>114300</xdr:colOff>
      <xdr:row>57</xdr:row>
      <xdr:rowOff>159906</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4584700" y="9830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36733</xdr:rowOff>
    </xdr:from>
    <xdr:ext cx="534377" cy="259045"/>
    <xdr:sp macro="" textlink="">
      <xdr:nvSpPr>
        <xdr:cNvPr id="141" name="総務費該当値テキスト">
          <a:extLst>
            <a:ext uri="{FF2B5EF4-FFF2-40B4-BE49-F238E27FC236}">
              <a16:creationId xmlns:a16="http://schemas.microsoft.com/office/drawing/2014/main" id="{00000000-0008-0000-0700-00008D000000}"/>
            </a:ext>
          </a:extLst>
        </xdr:cNvPr>
        <xdr:cNvSpPr txBox="1"/>
      </xdr:nvSpPr>
      <xdr:spPr>
        <a:xfrm>
          <a:off x="4686300" y="9809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142606</xdr:rowOff>
    </xdr:from>
    <xdr:to>
      <xdr:col>20</xdr:col>
      <xdr:colOff>38100</xdr:colOff>
      <xdr:row>54</xdr:row>
      <xdr:rowOff>72756</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3746500" y="9229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63883</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3497795" y="9322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11900</xdr:rowOff>
    </xdr:from>
    <xdr:to>
      <xdr:col>15</xdr:col>
      <xdr:colOff>101600</xdr:colOff>
      <xdr:row>58</xdr:row>
      <xdr:rowOff>113500</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2857500" y="995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104627</xdr:rowOff>
    </xdr:from>
    <xdr:ext cx="534377"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2641111" y="10048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159888</xdr:rowOff>
    </xdr:from>
    <xdr:to>
      <xdr:col>10</xdr:col>
      <xdr:colOff>165100</xdr:colOff>
      <xdr:row>59</xdr:row>
      <xdr:rowOff>90038</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968500" y="10103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81165</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1752111" y="10196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66642</xdr:rowOff>
    </xdr:from>
    <xdr:to>
      <xdr:col>6</xdr:col>
      <xdr:colOff>38100</xdr:colOff>
      <xdr:row>59</xdr:row>
      <xdr:rowOff>168242</xdr:rowOff>
    </xdr:to>
    <xdr:sp macro="" textlink="">
      <xdr:nvSpPr>
        <xdr:cNvPr id="148" name="楕円 147">
          <a:extLst>
            <a:ext uri="{FF2B5EF4-FFF2-40B4-BE49-F238E27FC236}">
              <a16:creationId xmlns:a16="http://schemas.microsoft.com/office/drawing/2014/main" id="{00000000-0008-0000-0700-000094000000}"/>
            </a:ext>
          </a:extLst>
        </xdr:cNvPr>
        <xdr:cNvSpPr/>
      </xdr:nvSpPr>
      <xdr:spPr>
        <a:xfrm>
          <a:off x="1079500" y="10182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159369</xdr:rowOff>
    </xdr:from>
    <xdr:ext cx="534377" cy="259045"/>
    <xdr:sp macro="" textlink="">
      <xdr:nvSpPr>
        <xdr:cNvPr id="149" name="テキスト ボックス 148">
          <a:extLst>
            <a:ext uri="{FF2B5EF4-FFF2-40B4-BE49-F238E27FC236}">
              <a16:creationId xmlns:a16="http://schemas.microsoft.com/office/drawing/2014/main" id="{00000000-0008-0000-0700-000095000000}"/>
            </a:ext>
          </a:extLst>
        </xdr:cNvPr>
        <xdr:cNvSpPr txBox="1"/>
      </xdr:nvSpPr>
      <xdr:spPr>
        <a:xfrm>
          <a:off x="863111" y="10274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7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4" name="テキスト ボックス 173">
          <a:extLst>
            <a:ext uri="{FF2B5EF4-FFF2-40B4-BE49-F238E27FC236}">
              <a16:creationId xmlns:a16="http://schemas.microsoft.com/office/drawing/2014/main" id="{00000000-0008-0000-0700-0000AE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5" name="民生費グラフ枠">
          <a:extLst>
            <a:ext uri="{FF2B5EF4-FFF2-40B4-BE49-F238E27FC236}">
              <a16:creationId xmlns:a16="http://schemas.microsoft.com/office/drawing/2014/main" id="{00000000-0008-0000-0700-0000AF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154004</xdr:rowOff>
    </xdr:from>
    <xdr:to>
      <xdr:col>24</xdr:col>
      <xdr:colOff>62865</xdr:colOff>
      <xdr:row>79</xdr:row>
      <xdr:rowOff>169276</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4633595" y="12155504"/>
          <a:ext cx="1270" cy="1558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1653</xdr:rowOff>
    </xdr:from>
    <xdr:ext cx="599010" cy="259045"/>
    <xdr:sp macro="" textlink="">
      <xdr:nvSpPr>
        <xdr:cNvPr id="177" name="民生費最小値テキスト">
          <a:extLst>
            <a:ext uri="{FF2B5EF4-FFF2-40B4-BE49-F238E27FC236}">
              <a16:creationId xmlns:a16="http://schemas.microsoft.com/office/drawing/2014/main" id="{00000000-0008-0000-0700-0000B1000000}"/>
            </a:ext>
          </a:extLst>
        </xdr:cNvPr>
        <xdr:cNvSpPr txBox="1"/>
      </xdr:nvSpPr>
      <xdr:spPr>
        <a:xfrm>
          <a:off x="4686300" y="13717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169276</xdr:rowOff>
    </xdr:from>
    <xdr:to>
      <xdr:col>24</xdr:col>
      <xdr:colOff>152400</xdr:colOff>
      <xdr:row>79</xdr:row>
      <xdr:rowOff>169276</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4546600" y="13713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100681</xdr:rowOff>
    </xdr:from>
    <xdr:ext cx="599010" cy="259045"/>
    <xdr:sp macro="" textlink="">
      <xdr:nvSpPr>
        <xdr:cNvPr id="179" name="民生費最大値テキスト">
          <a:extLst>
            <a:ext uri="{FF2B5EF4-FFF2-40B4-BE49-F238E27FC236}">
              <a16:creationId xmlns:a16="http://schemas.microsoft.com/office/drawing/2014/main" id="{00000000-0008-0000-0700-0000B3000000}"/>
            </a:ext>
          </a:extLst>
        </xdr:cNvPr>
        <xdr:cNvSpPr txBox="1"/>
      </xdr:nvSpPr>
      <xdr:spPr>
        <a:xfrm>
          <a:off x="4686300" y="11930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286,686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154004</xdr:rowOff>
    </xdr:from>
    <xdr:to>
      <xdr:col>24</xdr:col>
      <xdr:colOff>152400</xdr:colOff>
      <xdr:row>70</xdr:row>
      <xdr:rowOff>154004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4546600" y="12155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104757</xdr:rowOff>
    </xdr:from>
    <xdr:to>
      <xdr:col>24</xdr:col>
      <xdr:colOff>63500</xdr:colOff>
      <xdr:row>76</xdr:row>
      <xdr:rowOff>93011</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3797300" y="12792057"/>
          <a:ext cx="838200" cy="331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23142</xdr:rowOff>
    </xdr:from>
    <xdr:ext cx="599010" cy="259045"/>
    <xdr:sp macro="" textlink="">
      <xdr:nvSpPr>
        <xdr:cNvPr id="182" name="民生費平均値テキスト">
          <a:extLst>
            <a:ext uri="{FF2B5EF4-FFF2-40B4-BE49-F238E27FC236}">
              <a16:creationId xmlns:a16="http://schemas.microsoft.com/office/drawing/2014/main" id="{00000000-0008-0000-0700-0000B6000000}"/>
            </a:ext>
          </a:extLst>
        </xdr:cNvPr>
        <xdr:cNvSpPr txBox="1"/>
      </xdr:nvSpPr>
      <xdr:spPr>
        <a:xfrm>
          <a:off x="4686300" y="132247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44715</xdr:rowOff>
    </xdr:from>
    <xdr:to>
      <xdr:col>24</xdr:col>
      <xdr:colOff>114300</xdr:colOff>
      <xdr:row>77</xdr:row>
      <xdr:rowOff>146315</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4584700" y="13246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93011</xdr:rowOff>
    </xdr:from>
    <xdr:to>
      <xdr:col>19</xdr:col>
      <xdr:colOff>177800</xdr:colOff>
      <xdr:row>77</xdr:row>
      <xdr:rowOff>62629</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908300" y="13123211"/>
          <a:ext cx="889000" cy="141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144418</xdr:rowOff>
    </xdr:from>
    <xdr:to>
      <xdr:col>20</xdr:col>
      <xdr:colOff>38100</xdr:colOff>
      <xdr:row>79</xdr:row>
      <xdr:rowOff>74568</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3746500" y="1351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79</xdr:row>
      <xdr:rowOff>65695</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3497795" y="13610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62629</xdr:rowOff>
    </xdr:from>
    <xdr:to>
      <xdr:col>15</xdr:col>
      <xdr:colOff>50800</xdr:colOff>
      <xdr:row>77</xdr:row>
      <xdr:rowOff>84499</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2019300" y="13264279"/>
          <a:ext cx="889000" cy="21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31848</xdr:rowOff>
    </xdr:from>
    <xdr:to>
      <xdr:col>15</xdr:col>
      <xdr:colOff>101600</xdr:colOff>
      <xdr:row>79</xdr:row>
      <xdr:rowOff>133448</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2857500" y="13576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124575</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2608795" y="13669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42120</xdr:rowOff>
    </xdr:from>
    <xdr:to>
      <xdr:col>10</xdr:col>
      <xdr:colOff>114300</xdr:colOff>
      <xdr:row>77</xdr:row>
      <xdr:rowOff>84499</xdr:rowOff>
    </xdr:to>
    <xdr:cxnSp macro="">
      <xdr:nvCxnSpPr>
        <xdr:cNvPr id="190" name="直線コネクタ 189">
          <a:extLst>
            <a:ext uri="{FF2B5EF4-FFF2-40B4-BE49-F238E27FC236}">
              <a16:creationId xmlns:a16="http://schemas.microsoft.com/office/drawing/2014/main" id="{00000000-0008-0000-0700-0000BE000000}"/>
            </a:ext>
          </a:extLst>
        </xdr:cNvPr>
        <xdr:cNvCxnSpPr/>
      </xdr:nvCxnSpPr>
      <xdr:spPr>
        <a:xfrm>
          <a:off x="1130300" y="13243770"/>
          <a:ext cx="889000" cy="42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83251</xdr:rowOff>
    </xdr:from>
    <xdr:to>
      <xdr:col>10</xdr:col>
      <xdr:colOff>165100</xdr:colOff>
      <xdr:row>80</xdr:row>
      <xdr:rowOff>13401</xdr:rowOff>
    </xdr:to>
    <xdr:sp macro="" textlink="">
      <xdr:nvSpPr>
        <xdr:cNvPr id="191" name="フローチャート: 判断 190">
          <a:extLst>
            <a:ext uri="{FF2B5EF4-FFF2-40B4-BE49-F238E27FC236}">
              <a16:creationId xmlns:a16="http://schemas.microsoft.com/office/drawing/2014/main" id="{00000000-0008-0000-0700-0000BF000000}"/>
            </a:ext>
          </a:extLst>
        </xdr:cNvPr>
        <xdr:cNvSpPr/>
      </xdr:nvSpPr>
      <xdr:spPr>
        <a:xfrm>
          <a:off x="1968500" y="13627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80</xdr:row>
      <xdr:rowOff>4528</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1719795" y="13720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58224</xdr:rowOff>
    </xdr:from>
    <xdr:to>
      <xdr:col>6</xdr:col>
      <xdr:colOff>38100</xdr:colOff>
      <xdr:row>79</xdr:row>
      <xdr:rowOff>159824</xdr:rowOff>
    </xdr:to>
    <xdr:sp macro="" textlink="">
      <xdr:nvSpPr>
        <xdr:cNvPr id="193" name="フローチャート: 判断 192">
          <a:extLst>
            <a:ext uri="{FF2B5EF4-FFF2-40B4-BE49-F238E27FC236}">
              <a16:creationId xmlns:a16="http://schemas.microsoft.com/office/drawing/2014/main" id="{00000000-0008-0000-0700-0000C1000000}"/>
            </a:ext>
          </a:extLst>
        </xdr:cNvPr>
        <xdr:cNvSpPr/>
      </xdr:nvSpPr>
      <xdr:spPr>
        <a:xfrm>
          <a:off x="1079500" y="13602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150951</xdr:rowOff>
    </xdr:from>
    <xdr:ext cx="59901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830795" y="13695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53957</xdr:rowOff>
    </xdr:from>
    <xdr:to>
      <xdr:col>24</xdr:col>
      <xdr:colOff>114300</xdr:colOff>
      <xdr:row>74</xdr:row>
      <xdr:rowOff>155557</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4584700" y="12741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76834</xdr:rowOff>
    </xdr:from>
    <xdr:ext cx="599010" cy="259045"/>
    <xdr:sp macro="" textlink="">
      <xdr:nvSpPr>
        <xdr:cNvPr id="201" name="民生費該当値テキスト">
          <a:extLst>
            <a:ext uri="{FF2B5EF4-FFF2-40B4-BE49-F238E27FC236}">
              <a16:creationId xmlns:a16="http://schemas.microsoft.com/office/drawing/2014/main" id="{00000000-0008-0000-0700-0000C9000000}"/>
            </a:ext>
          </a:extLst>
        </xdr:cNvPr>
        <xdr:cNvSpPr txBox="1"/>
      </xdr:nvSpPr>
      <xdr:spPr>
        <a:xfrm>
          <a:off x="4686300" y="12592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42211</xdr:rowOff>
    </xdr:from>
    <xdr:to>
      <xdr:col>20</xdr:col>
      <xdr:colOff>38100</xdr:colOff>
      <xdr:row>76</xdr:row>
      <xdr:rowOff>143811</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3746500" y="13072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160338</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3497795" y="128476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11829</xdr:rowOff>
    </xdr:from>
    <xdr:to>
      <xdr:col>15</xdr:col>
      <xdr:colOff>101600</xdr:colOff>
      <xdr:row>77</xdr:row>
      <xdr:rowOff>113429</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2857500" y="13213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129956</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2608795" y="12988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33699</xdr:rowOff>
    </xdr:from>
    <xdr:to>
      <xdr:col>10</xdr:col>
      <xdr:colOff>165100</xdr:colOff>
      <xdr:row>77</xdr:row>
      <xdr:rowOff>135299</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1968500" y="13235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151826</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1719795" y="13010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162770</xdr:rowOff>
    </xdr:from>
    <xdr:to>
      <xdr:col>6</xdr:col>
      <xdr:colOff>38100</xdr:colOff>
      <xdr:row>77</xdr:row>
      <xdr:rowOff>92920</xdr:rowOff>
    </xdr:to>
    <xdr:sp macro="" textlink="">
      <xdr:nvSpPr>
        <xdr:cNvPr id="208" name="楕円 207">
          <a:extLst>
            <a:ext uri="{FF2B5EF4-FFF2-40B4-BE49-F238E27FC236}">
              <a16:creationId xmlns:a16="http://schemas.microsoft.com/office/drawing/2014/main" id="{00000000-0008-0000-0700-0000D0000000}"/>
            </a:ext>
          </a:extLst>
        </xdr:cNvPr>
        <xdr:cNvSpPr/>
      </xdr:nvSpPr>
      <xdr:spPr>
        <a:xfrm>
          <a:off x="1079500" y="13192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109448</xdr:rowOff>
    </xdr:from>
    <xdr:ext cx="599010" cy="259045"/>
    <xdr:sp macro="" textlink="">
      <xdr:nvSpPr>
        <xdr:cNvPr id="209" name="テキスト ボックス 208">
          <a:extLst>
            <a:ext uri="{FF2B5EF4-FFF2-40B4-BE49-F238E27FC236}">
              <a16:creationId xmlns:a16="http://schemas.microsoft.com/office/drawing/2014/main" id="{00000000-0008-0000-0700-0000D1000000}"/>
            </a:ext>
          </a:extLst>
        </xdr:cNvPr>
        <xdr:cNvSpPr txBox="1"/>
      </xdr:nvSpPr>
      <xdr:spPr>
        <a:xfrm>
          <a:off x="830795" y="12968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6" name="正方形/長方形 215">
          <a:extLst>
            <a:ext uri="{FF2B5EF4-FFF2-40B4-BE49-F238E27FC236}">
              <a16:creationId xmlns:a16="http://schemas.microsoft.com/office/drawing/2014/main" id="{00000000-0008-0000-0700-0000D8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7" name="正方形/長方形 216">
          <a:extLst>
            <a:ext uri="{FF2B5EF4-FFF2-40B4-BE49-F238E27FC236}">
              <a16:creationId xmlns:a16="http://schemas.microsoft.com/office/drawing/2014/main" id="{00000000-0008-0000-0700-0000D9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30" name="テキスト ボックス 229">
          <a:extLst>
            <a:ext uri="{FF2B5EF4-FFF2-40B4-BE49-F238E27FC236}">
              <a16:creationId xmlns:a16="http://schemas.microsoft.com/office/drawing/2014/main" id="{00000000-0008-0000-0700-0000E6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a:extLst>
            <a:ext uri="{FF2B5EF4-FFF2-40B4-BE49-F238E27FC236}">
              <a16:creationId xmlns:a16="http://schemas.microsoft.com/office/drawing/2014/main" id="{00000000-0008-0000-0700-0000E8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衛生費グラフ枠">
          <a:extLst>
            <a:ext uri="{FF2B5EF4-FFF2-40B4-BE49-F238E27FC236}">
              <a16:creationId xmlns:a16="http://schemas.microsoft.com/office/drawing/2014/main" id="{00000000-0008-0000-0700-0000E9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37058</xdr:rowOff>
    </xdr:from>
    <xdr:to>
      <xdr:col>24</xdr:col>
      <xdr:colOff>62865</xdr:colOff>
      <xdr:row>99</xdr:row>
      <xdr:rowOff>28448</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4633595" y="15467558"/>
          <a:ext cx="1270" cy="15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32275</xdr:rowOff>
    </xdr:from>
    <xdr:ext cx="534377" cy="259045"/>
    <xdr:sp macro="" textlink="">
      <xdr:nvSpPr>
        <xdr:cNvPr id="235" name="衛生費最小値テキスト">
          <a:extLst>
            <a:ext uri="{FF2B5EF4-FFF2-40B4-BE49-F238E27FC236}">
              <a16:creationId xmlns:a16="http://schemas.microsoft.com/office/drawing/2014/main" id="{00000000-0008-0000-0700-0000EB000000}"/>
            </a:ext>
          </a:extLst>
        </xdr:cNvPr>
        <xdr:cNvSpPr txBox="1"/>
      </xdr:nvSpPr>
      <xdr:spPr>
        <a:xfrm>
          <a:off x="4686300" y="17005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28448</xdr:rowOff>
    </xdr:from>
    <xdr:to>
      <xdr:col>24</xdr:col>
      <xdr:colOff>152400</xdr:colOff>
      <xdr:row>99</xdr:row>
      <xdr:rowOff>28448</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4546600" y="17001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155185</xdr:rowOff>
    </xdr:from>
    <xdr:ext cx="599010" cy="259045"/>
    <xdr:sp macro="" textlink="">
      <xdr:nvSpPr>
        <xdr:cNvPr id="237" name="衛生費最大値テキスト">
          <a:extLst>
            <a:ext uri="{FF2B5EF4-FFF2-40B4-BE49-F238E27FC236}">
              <a16:creationId xmlns:a16="http://schemas.microsoft.com/office/drawing/2014/main" id="{00000000-0008-0000-0700-0000ED000000}"/>
            </a:ext>
          </a:extLst>
        </xdr:cNvPr>
        <xdr:cNvSpPr txBox="1"/>
      </xdr:nvSpPr>
      <xdr:spPr>
        <a:xfrm>
          <a:off x="4686300" y="15242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152,082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37058</xdr:rowOff>
    </xdr:from>
    <xdr:to>
      <xdr:col>24</xdr:col>
      <xdr:colOff>152400</xdr:colOff>
      <xdr:row>90</xdr:row>
      <xdr:rowOff>37058</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4546600" y="15467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90576</xdr:rowOff>
    </xdr:from>
    <xdr:to>
      <xdr:col>24</xdr:col>
      <xdr:colOff>63500</xdr:colOff>
      <xdr:row>98</xdr:row>
      <xdr:rowOff>168060</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3797300" y="16892676"/>
          <a:ext cx="838200" cy="77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30573</xdr:rowOff>
    </xdr:from>
    <xdr:ext cx="534377" cy="259045"/>
    <xdr:sp macro="" textlink="">
      <xdr:nvSpPr>
        <xdr:cNvPr id="240" name="衛生費平均値テキスト">
          <a:extLst>
            <a:ext uri="{FF2B5EF4-FFF2-40B4-BE49-F238E27FC236}">
              <a16:creationId xmlns:a16="http://schemas.microsoft.com/office/drawing/2014/main" id="{00000000-0008-0000-0700-0000F0000000}"/>
            </a:ext>
          </a:extLst>
        </xdr:cNvPr>
        <xdr:cNvSpPr txBox="1"/>
      </xdr:nvSpPr>
      <xdr:spPr>
        <a:xfrm>
          <a:off x="4686300" y="164897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7696</xdr:rowOff>
    </xdr:from>
    <xdr:to>
      <xdr:col>24</xdr:col>
      <xdr:colOff>114300</xdr:colOff>
      <xdr:row>97</xdr:row>
      <xdr:rowOff>109296</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4584700" y="16638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69596</xdr:rowOff>
    </xdr:from>
    <xdr:to>
      <xdr:col>19</xdr:col>
      <xdr:colOff>177800</xdr:colOff>
      <xdr:row>98</xdr:row>
      <xdr:rowOff>168060</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a:off x="2908300" y="16871696"/>
          <a:ext cx="889000" cy="98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105333</xdr:rowOff>
    </xdr:from>
    <xdr:to>
      <xdr:col>20</xdr:col>
      <xdr:colOff>38100</xdr:colOff>
      <xdr:row>98</xdr:row>
      <xdr:rowOff>35483</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3746500" y="16735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52010</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3530111" y="16511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162268</xdr:rowOff>
    </xdr:from>
    <xdr:to>
      <xdr:col>15</xdr:col>
      <xdr:colOff>50800</xdr:colOff>
      <xdr:row>98</xdr:row>
      <xdr:rowOff>69596</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a:off x="2019300" y="16792918"/>
          <a:ext cx="889000" cy="78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113691</xdr:rowOff>
    </xdr:from>
    <xdr:to>
      <xdr:col>15</xdr:col>
      <xdr:colOff>101600</xdr:colOff>
      <xdr:row>98</xdr:row>
      <xdr:rowOff>43841</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2857500" y="1674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60368</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641111" y="16519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162268</xdr:rowOff>
    </xdr:from>
    <xdr:to>
      <xdr:col>10</xdr:col>
      <xdr:colOff>114300</xdr:colOff>
      <xdr:row>98</xdr:row>
      <xdr:rowOff>101346</xdr:rowOff>
    </xdr:to>
    <xdr:cxnSp macro="">
      <xdr:nvCxnSpPr>
        <xdr:cNvPr id="248" name="直線コネクタ 247">
          <a:extLst>
            <a:ext uri="{FF2B5EF4-FFF2-40B4-BE49-F238E27FC236}">
              <a16:creationId xmlns:a16="http://schemas.microsoft.com/office/drawing/2014/main" id="{00000000-0008-0000-0700-0000F8000000}"/>
            </a:ext>
          </a:extLst>
        </xdr:cNvPr>
        <xdr:cNvCxnSpPr/>
      </xdr:nvCxnSpPr>
      <xdr:spPr>
        <a:xfrm flipV="1">
          <a:off x="1130300" y="16792918"/>
          <a:ext cx="889000" cy="110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157277</xdr:rowOff>
    </xdr:from>
    <xdr:to>
      <xdr:col>10</xdr:col>
      <xdr:colOff>165100</xdr:colOff>
      <xdr:row>98</xdr:row>
      <xdr:rowOff>87427</xdr:rowOff>
    </xdr:to>
    <xdr:sp macro="" textlink="">
      <xdr:nvSpPr>
        <xdr:cNvPr id="249" name="フローチャート: 判断 248">
          <a:extLst>
            <a:ext uri="{FF2B5EF4-FFF2-40B4-BE49-F238E27FC236}">
              <a16:creationId xmlns:a16="http://schemas.microsoft.com/office/drawing/2014/main" id="{00000000-0008-0000-0700-0000F9000000}"/>
            </a:ext>
          </a:extLst>
        </xdr:cNvPr>
        <xdr:cNvSpPr/>
      </xdr:nvSpPr>
      <xdr:spPr>
        <a:xfrm>
          <a:off x="1968500" y="1678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78554</xdr:rowOff>
    </xdr:from>
    <xdr:ext cx="534377"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752111" y="16880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35967</xdr:rowOff>
    </xdr:from>
    <xdr:to>
      <xdr:col>6</xdr:col>
      <xdr:colOff>38100</xdr:colOff>
      <xdr:row>98</xdr:row>
      <xdr:rowOff>137567</xdr:rowOff>
    </xdr:to>
    <xdr:sp macro="" textlink="">
      <xdr:nvSpPr>
        <xdr:cNvPr id="251" name="フローチャート: 判断 250">
          <a:extLst>
            <a:ext uri="{FF2B5EF4-FFF2-40B4-BE49-F238E27FC236}">
              <a16:creationId xmlns:a16="http://schemas.microsoft.com/office/drawing/2014/main" id="{00000000-0008-0000-0700-0000FB000000}"/>
            </a:ext>
          </a:extLst>
        </xdr:cNvPr>
        <xdr:cNvSpPr/>
      </xdr:nvSpPr>
      <xdr:spPr>
        <a:xfrm>
          <a:off x="1079500" y="16838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154094</xdr:rowOff>
    </xdr:from>
    <xdr:ext cx="534377"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863111" y="16613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39776</xdr:rowOff>
    </xdr:from>
    <xdr:to>
      <xdr:col>24</xdr:col>
      <xdr:colOff>114300</xdr:colOff>
      <xdr:row>98</xdr:row>
      <xdr:rowOff>141376</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4584700" y="16841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126153</xdr:rowOff>
    </xdr:from>
    <xdr:ext cx="534377" cy="259045"/>
    <xdr:sp macro="" textlink="">
      <xdr:nvSpPr>
        <xdr:cNvPr id="259" name="衛生費該当値テキスト">
          <a:extLst>
            <a:ext uri="{FF2B5EF4-FFF2-40B4-BE49-F238E27FC236}">
              <a16:creationId xmlns:a16="http://schemas.microsoft.com/office/drawing/2014/main" id="{00000000-0008-0000-0700-000003010000}"/>
            </a:ext>
          </a:extLst>
        </xdr:cNvPr>
        <xdr:cNvSpPr txBox="1"/>
      </xdr:nvSpPr>
      <xdr:spPr>
        <a:xfrm>
          <a:off x="4686300" y="16756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117260</xdr:rowOff>
    </xdr:from>
    <xdr:to>
      <xdr:col>20</xdr:col>
      <xdr:colOff>38100</xdr:colOff>
      <xdr:row>99</xdr:row>
      <xdr:rowOff>47410</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3746500" y="16919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38537</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3530111" y="17012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18796</xdr:rowOff>
    </xdr:from>
    <xdr:to>
      <xdr:col>15</xdr:col>
      <xdr:colOff>101600</xdr:colOff>
      <xdr:row>98</xdr:row>
      <xdr:rowOff>120396</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2857500" y="1682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111523</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2641111" y="16913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111468</xdr:rowOff>
    </xdr:from>
    <xdr:to>
      <xdr:col>10</xdr:col>
      <xdr:colOff>165100</xdr:colOff>
      <xdr:row>98</xdr:row>
      <xdr:rowOff>41618</xdr:rowOff>
    </xdr:to>
    <xdr:sp macro="" textlink="">
      <xdr:nvSpPr>
        <xdr:cNvPr id="264" name="楕円 263">
          <a:extLst>
            <a:ext uri="{FF2B5EF4-FFF2-40B4-BE49-F238E27FC236}">
              <a16:creationId xmlns:a16="http://schemas.microsoft.com/office/drawing/2014/main" id="{00000000-0008-0000-0700-000008010000}"/>
            </a:ext>
          </a:extLst>
        </xdr:cNvPr>
        <xdr:cNvSpPr/>
      </xdr:nvSpPr>
      <xdr:spPr>
        <a:xfrm>
          <a:off x="1968500" y="16742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58145</xdr:rowOff>
    </xdr:from>
    <xdr:ext cx="534377" cy="259045"/>
    <xdr:sp macro="" textlink="">
      <xdr:nvSpPr>
        <xdr:cNvPr id="265" name="テキスト ボックス 264">
          <a:extLst>
            <a:ext uri="{FF2B5EF4-FFF2-40B4-BE49-F238E27FC236}">
              <a16:creationId xmlns:a16="http://schemas.microsoft.com/office/drawing/2014/main" id="{00000000-0008-0000-0700-000009010000}"/>
            </a:ext>
          </a:extLst>
        </xdr:cNvPr>
        <xdr:cNvSpPr txBox="1"/>
      </xdr:nvSpPr>
      <xdr:spPr>
        <a:xfrm>
          <a:off x="1752111" y="16517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50546</xdr:rowOff>
    </xdr:from>
    <xdr:to>
      <xdr:col>6</xdr:col>
      <xdr:colOff>38100</xdr:colOff>
      <xdr:row>98</xdr:row>
      <xdr:rowOff>152146</xdr:rowOff>
    </xdr:to>
    <xdr:sp macro="" textlink="">
      <xdr:nvSpPr>
        <xdr:cNvPr id="266" name="楕円 265">
          <a:extLst>
            <a:ext uri="{FF2B5EF4-FFF2-40B4-BE49-F238E27FC236}">
              <a16:creationId xmlns:a16="http://schemas.microsoft.com/office/drawing/2014/main" id="{00000000-0008-0000-0700-00000A010000}"/>
            </a:ext>
          </a:extLst>
        </xdr:cNvPr>
        <xdr:cNvSpPr/>
      </xdr:nvSpPr>
      <xdr:spPr>
        <a:xfrm>
          <a:off x="1079500" y="16852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143273</xdr:rowOff>
    </xdr:from>
    <xdr:ext cx="534377" cy="259045"/>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863111" y="16945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a:extLst>
            <a:ext uri="{FF2B5EF4-FFF2-40B4-BE49-F238E27FC236}">
              <a16:creationId xmlns:a16="http://schemas.microsoft.com/office/drawing/2014/main" id="{00000000-0008-0000-0700-000013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a:extLst>
            <a:ext uri="{FF2B5EF4-FFF2-40B4-BE49-F238E27FC236}">
              <a16:creationId xmlns:a16="http://schemas.microsoft.com/office/drawing/2014/main" id="{00000000-0008-0000-0700-000020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161417</xdr:rowOff>
    </xdr:from>
    <xdr:to>
      <xdr:col>54</xdr:col>
      <xdr:colOff>189865</xdr:colOff>
      <xdr:row>38</xdr:row>
      <xdr:rowOff>139700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10475595" y="5476367"/>
          <a:ext cx="1270" cy="11784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90" name="労働費最小値テキスト">
          <a:extLst>
            <a:ext uri="{FF2B5EF4-FFF2-40B4-BE49-F238E27FC236}">
              <a16:creationId xmlns:a16="http://schemas.microsoft.com/office/drawing/2014/main" id="{00000000-0008-0000-0700-000022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108094</xdr:rowOff>
    </xdr:from>
    <xdr:ext cx="469744" cy="259045"/>
    <xdr:sp macro="" textlink="">
      <xdr:nvSpPr>
        <xdr:cNvPr id="292" name="労働費最大値テキスト">
          <a:extLst>
            <a:ext uri="{FF2B5EF4-FFF2-40B4-BE49-F238E27FC236}">
              <a16:creationId xmlns:a16="http://schemas.microsoft.com/office/drawing/2014/main" id="{00000000-0008-0000-0700-000024010000}"/>
            </a:ext>
          </a:extLst>
        </xdr:cNvPr>
        <xdr:cNvSpPr txBox="1"/>
      </xdr:nvSpPr>
      <xdr:spPr>
        <a:xfrm>
          <a:off x="10528300" y="5251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5,155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161417</xdr:rowOff>
    </xdr:from>
    <xdr:to>
      <xdr:col>55</xdr:col>
      <xdr:colOff>88900</xdr:colOff>
      <xdr:row>31</xdr:row>
      <xdr:rowOff>161417</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10388600" y="54763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31344</xdr:rowOff>
    </xdr:from>
    <xdr:to>
      <xdr:col>55</xdr:col>
      <xdr:colOff>0</xdr:colOff>
      <xdr:row>38</xdr:row>
      <xdr:rowOff>45517</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flipV="1">
          <a:off x="9639300" y="6546444"/>
          <a:ext cx="838200" cy="14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58971</xdr:rowOff>
    </xdr:from>
    <xdr:ext cx="378565" cy="259045"/>
    <xdr:sp macro="" textlink="">
      <xdr:nvSpPr>
        <xdr:cNvPr id="295" name="労働費平均値テキスト">
          <a:extLst>
            <a:ext uri="{FF2B5EF4-FFF2-40B4-BE49-F238E27FC236}">
              <a16:creationId xmlns:a16="http://schemas.microsoft.com/office/drawing/2014/main" id="{00000000-0008-0000-0700-000027010000}"/>
            </a:ext>
          </a:extLst>
        </xdr:cNvPr>
        <xdr:cNvSpPr txBox="1"/>
      </xdr:nvSpPr>
      <xdr:spPr>
        <a:xfrm>
          <a:off x="10528300" y="623117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36094</xdr:rowOff>
    </xdr:from>
    <xdr:to>
      <xdr:col>55</xdr:col>
      <xdr:colOff>50800</xdr:colOff>
      <xdr:row>37</xdr:row>
      <xdr:rowOff>137694</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10426700" y="6379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74092</xdr:rowOff>
    </xdr:from>
    <xdr:to>
      <xdr:col>50</xdr:col>
      <xdr:colOff>114300</xdr:colOff>
      <xdr:row>38</xdr:row>
      <xdr:rowOff>45517</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8750300" y="6417742"/>
          <a:ext cx="889000"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12548</xdr:rowOff>
    </xdr:from>
    <xdr:to>
      <xdr:col>50</xdr:col>
      <xdr:colOff>165100</xdr:colOff>
      <xdr:row>37</xdr:row>
      <xdr:rowOff>114148</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9588500" y="6356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35</xdr:row>
      <xdr:rowOff>130675</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9404428" y="6131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55118</xdr:rowOff>
    </xdr:from>
    <xdr:to>
      <xdr:col>45</xdr:col>
      <xdr:colOff>177800</xdr:colOff>
      <xdr:row>37</xdr:row>
      <xdr:rowOff>74092</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7861300" y="6398768"/>
          <a:ext cx="889000" cy="18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25807</xdr:rowOff>
    </xdr:from>
    <xdr:to>
      <xdr:col>46</xdr:col>
      <xdr:colOff>38100</xdr:colOff>
      <xdr:row>37</xdr:row>
      <xdr:rowOff>127407</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8699500" y="6369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118534</xdr:rowOff>
    </xdr:from>
    <xdr:ext cx="469744"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15428" y="6462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7341</xdr:rowOff>
    </xdr:from>
    <xdr:to>
      <xdr:col>41</xdr:col>
      <xdr:colOff>50800</xdr:colOff>
      <xdr:row>37</xdr:row>
      <xdr:rowOff>55118</xdr:rowOff>
    </xdr:to>
    <xdr:cxnSp macro="">
      <xdr:nvCxnSpPr>
        <xdr:cNvPr id="303" name="直線コネクタ 302">
          <a:extLst>
            <a:ext uri="{FF2B5EF4-FFF2-40B4-BE49-F238E27FC236}">
              <a16:creationId xmlns:a16="http://schemas.microsoft.com/office/drawing/2014/main" id="{00000000-0008-0000-0700-00002F010000}"/>
            </a:ext>
          </a:extLst>
        </xdr:cNvPr>
        <xdr:cNvCxnSpPr/>
      </xdr:nvCxnSpPr>
      <xdr:spPr>
        <a:xfrm>
          <a:off x="6972300" y="6350991"/>
          <a:ext cx="889000" cy="47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13691</xdr:rowOff>
    </xdr:from>
    <xdr:to>
      <xdr:col>41</xdr:col>
      <xdr:colOff>101600</xdr:colOff>
      <xdr:row>37</xdr:row>
      <xdr:rowOff>115291</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7810500" y="6357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106418</xdr:rowOff>
    </xdr:from>
    <xdr:ext cx="469744"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7626428" y="6450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157709</xdr:rowOff>
    </xdr:from>
    <xdr:to>
      <xdr:col>36</xdr:col>
      <xdr:colOff>165100</xdr:colOff>
      <xdr:row>37</xdr:row>
      <xdr:rowOff>87859</xdr:rowOff>
    </xdr:to>
    <xdr:sp macro="" textlink="">
      <xdr:nvSpPr>
        <xdr:cNvPr id="306" name="フローチャート: 判断 305">
          <a:extLst>
            <a:ext uri="{FF2B5EF4-FFF2-40B4-BE49-F238E27FC236}">
              <a16:creationId xmlns:a16="http://schemas.microsoft.com/office/drawing/2014/main" id="{00000000-0008-0000-0700-000032010000}"/>
            </a:ext>
          </a:extLst>
        </xdr:cNvPr>
        <xdr:cNvSpPr/>
      </xdr:nvSpPr>
      <xdr:spPr>
        <a:xfrm>
          <a:off x="6921500" y="6329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78986</xdr:rowOff>
    </xdr:from>
    <xdr:ext cx="469744"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6737428" y="6422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151993</xdr:rowOff>
    </xdr:from>
    <xdr:to>
      <xdr:col>55</xdr:col>
      <xdr:colOff>50800</xdr:colOff>
      <xdr:row>38</xdr:row>
      <xdr:rowOff>82144</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10426700" y="649564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66920</xdr:rowOff>
    </xdr:from>
    <xdr:ext cx="378565" cy="259045"/>
    <xdr:sp macro="" textlink="">
      <xdr:nvSpPr>
        <xdr:cNvPr id="314" name="労働費該当値テキスト">
          <a:extLst>
            <a:ext uri="{FF2B5EF4-FFF2-40B4-BE49-F238E27FC236}">
              <a16:creationId xmlns:a16="http://schemas.microsoft.com/office/drawing/2014/main" id="{00000000-0008-0000-0700-00003A010000}"/>
            </a:ext>
          </a:extLst>
        </xdr:cNvPr>
        <xdr:cNvSpPr txBox="1"/>
      </xdr:nvSpPr>
      <xdr:spPr>
        <a:xfrm>
          <a:off x="10528300" y="64105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166167</xdr:rowOff>
    </xdr:from>
    <xdr:to>
      <xdr:col>50</xdr:col>
      <xdr:colOff>165100</xdr:colOff>
      <xdr:row>38</xdr:row>
      <xdr:rowOff>96317</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9588500" y="6509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87444</xdr:rowOff>
    </xdr:from>
    <xdr:ext cx="378565"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9450017" y="66025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23292</xdr:rowOff>
    </xdr:from>
    <xdr:to>
      <xdr:col>46</xdr:col>
      <xdr:colOff>38100</xdr:colOff>
      <xdr:row>37</xdr:row>
      <xdr:rowOff>124892</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8699500" y="6366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141419</xdr:rowOff>
    </xdr:from>
    <xdr:ext cx="469744"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8515428" y="61421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4318</xdr:rowOff>
    </xdr:from>
    <xdr:to>
      <xdr:col>41</xdr:col>
      <xdr:colOff>101600</xdr:colOff>
      <xdr:row>37</xdr:row>
      <xdr:rowOff>105918</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7810500" y="6347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122445</xdr:rowOff>
    </xdr:from>
    <xdr:ext cx="469744"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7626428" y="6123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127991</xdr:rowOff>
    </xdr:from>
    <xdr:to>
      <xdr:col>36</xdr:col>
      <xdr:colOff>165100</xdr:colOff>
      <xdr:row>37</xdr:row>
      <xdr:rowOff>58141</xdr:rowOff>
    </xdr:to>
    <xdr:sp macro="" textlink="">
      <xdr:nvSpPr>
        <xdr:cNvPr id="321" name="楕円 320">
          <a:extLst>
            <a:ext uri="{FF2B5EF4-FFF2-40B4-BE49-F238E27FC236}">
              <a16:creationId xmlns:a16="http://schemas.microsoft.com/office/drawing/2014/main" id="{00000000-0008-0000-0700-000041010000}"/>
            </a:ext>
          </a:extLst>
        </xdr:cNvPr>
        <xdr:cNvSpPr/>
      </xdr:nvSpPr>
      <xdr:spPr>
        <a:xfrm>
          <a:off x="6921500" y="6300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74668</xdr:rowOff>
    </xdr:from>
    <xdr:ext cx="469744"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6737428" y="6075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a:extLst>
            <a:ext uri="{FF2B5EF4-FFF2-40B4-BE49-F238E27FC236}">
              <a16:creationId xmlns:a16="http://schemas.microsoft.com/office/drawing/2014/main"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67234</xdr:rowOff>
    </xdr:from>
    <xdr:to>
      <xdr:col>54</xdr:col>
      <xdr:colOff>189865</xdr:colOff>
      <xdr:row>58</xdr:row>
      <xdr:rowOff>113434</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10475595" y="8811184"/>
          <a:ext cx="1270" cy="124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117261</xdr:rowOff>
    </xdr:from>
    <xdr:ext cx="469744" cy="259045"/>
    <xdr:sp macro="" textlink="">
      <xdr:nvSpPr>
        <xdr:cNvPr id="345" name="農林水産業費最小値テキスト">
          <a:extLst>
            <a:ext uri="{FF2B5EF4-FFF2-40B4-BE49-F238E27FC236}">
              <a16:creationId xmlns:a16="http://schemas.microsoft.com/office/drawing/2014/main" id="{00000000-0008-0000-0700-000059010000}"/>
            </a:ext>
          </a:extLst>
        </xdr:cNvPr>
        <xdr:cNvSpPr txBox="1"/>
      </xdr:nvSpPr>
      <xdr:spPr>
        <a:xfrm>
          <a:off x="10528300" y="10061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113434</xdr:rowOff>
    </xdr:from>
    <xdr:to>
      <xdr:col>55</xdr:col>
      <xdr:colOff>88900</xdr:colOff>
      <xdr:row>58</xdr:row>
      <xdr:rowOff>113434</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100575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13911</xdr:rowOff>
    </xdr:from>
    <xdr:ext cx="534377" cy="259045"/>
    <xdr:sp macro="" textlink="">
      <xdr:nvSpPr>
        <xdr:cNvPr id="347" name="農林水産業費最大値テキスト">
          <a:extLst>
            <a:ext uri="{FF2B5EF4-FFF2-40B4-BE49-F238E27FC236}">
              <a16:creationId xmlns:a16="http://schemas.microsoft.com/office/drawing/2014/main" id="{00000000-0008-0000-0700-00005B010000}"/>
            </a:ext>
          </a:extLst>
        </xdr:cNvPr>
        <xdr:cNvSpPr txBox="1"/>
      </xdr:nvSpPr>
      <xdr:spPr>
        <a:xfrm>
          <a:off x="10528300" y="858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55,670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67234</xdr:rowOff>
    </xdr:from>
    <xdr:to>
      <xdr:col>55</xdr:col>
      <xdr:colOff>88900</xdr:colOff>
      <xdr:row>51</xdr:row>
      <xdr:rowOff>67234</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10388600" y="88111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14884</xdr:rowOff>
    </xdr:from>
    <xdr:to>
      <xdr:col>55</xdr:col>
      <xdr:colOff>0</xdr:colOff>
      <xdr:row>56</xdr:row>
      <xdr:rowOff>2677</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9639300" y="9444634"/>
          <a:ext cx="838200" cy="159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108429</xdr:rowOff>
    </xdr:from>
    <xdr:ext cx="534377" cy="259045"/>
    <xdr:sp macro="" textlink="">
      <xdr:nvSpPr>
        <xdr:cNvPr id="350" name="農林水産業費平均値テキスト">
          <a:extLst>
            <a:ext uri="{FF2B5EF4-FFF2-40B4-BE49-F238E27FC236}">
              <a16:creationId xmlns:a16="http://schemas.microsoft.com/office/drawing/2014/main" id="{00000000-0008-0000-0700-00005E010000}"/>
            </a:ext>
          </a:extLst>
        </xdr:cNvPr>
        <xdr:cNvSpPr txBox="1"/>
      </xdr:nvSpPr>
      <xdr:spPr>
        <a:xfrm>
          <a:off x="10528300" y="95381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130002</xdr:rowOff>
    </xdr:from>
    <xdr:to>
      <xdr:col>55</xdr:col>
      <xdr:colOff>50800</xdr:colOff>
      <xdr:row>56</xdr:row>
      <xdr:rowOff>60152</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10426700" y="9559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5604</xdr:rowOff>
    </xdr:from>
    <xdr:to>
      <xdr:col>50</xdr:col>
      <xdr:colOff>114300</xdr:colOff>
      <xdr:row>56</xdr:row>
      <xdr:rowOff>2677</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8750300" y="9435354"/>
          <a:ext cx="889000" cy="168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119830</xdr:rowOff>
    </xdr:from>
    <xdr:to>
      <xdr:col>50</xdr:col>
      <xdr:colOff>165100</xdr:colOff>
      <xdr:row>56</xdr:row>
      <xdr:rowOff>49980</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9588500" y="9549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66507</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372111" y="9324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5604</xdr:rowOff>
    </xdr:from>
    <xdr:to>
      <xdr:col>45</xdr:col>
      <xdr:colOff>177800</xdr:colOff>
      <xdr:row>56</xdr:row>
      <xdr:rowOff>29287</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7861300" y="9435354"/>
          <a:ext cx="889000" cy="195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109200</xdr:rowOff>
    </xdr:from>
    <xdr:to>
      <xdr:col>46</xdr:col>
      <xdr:colOff>38100</xdr:colOff>
      <xdr:row>56</xdr:row>
      <xdr:rowOff>39350</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8699500" y="953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30477</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483111" y="9631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29287</xdr:rowOff>
    </xdr:from>
    <xdr:to>
      <xdr:col>41</xdr:col>
      <xdr:colOff>50800</xdr:colOff>
      <xdr:row>56</xdr:row>
      <xdr:rowOff>43368</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flipV="1">
          <a:off x="6972300" y="9630487"/>
          <a:ext cx="889000" cy="14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150530</xdr:rowOff>
    </xdr:from>
    <xdr:to>
      <xdr:col>41</xdr:col>
      <xdr:colOff>101600</xdr:colOff>
      <xdr:row>56</xdr:row>
      <xdr:rowOff>80680</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7810500" y="958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71807</xdr:rowOff>
    </xdr:from>
    <xdr:ext cx="534377"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594111" y="9673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144061</xdr:rowOff>
    </xdr:from>
    <xdr:to>
      <xdr:col>36</xdr:col>
      <xdr:colOff>165100</xdr:colOff>
      <xdr:row>56</xdr:row>
      <xdr:rowOff>74211</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6921500" y="957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90738</xdr:rowOff>
    </xdr:from>
    <xdr:ext cx="534377"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6705111" y="9349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135534</xdr:rowOff>
    </xdr:from>
    <xdr:to>
      <xdr:col>55</xdr:col>
      <xdr:colOff>50800</xdr:colOff>
      <xdr:row>55</xdr:row>
      <xdr:rowOff>65684</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10426700" y="9393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158411</xdr:rowOff>
    </xdr:from>
    <xdr:ext cx="534377" cy="259045"/>
    <xdr:sp macro="" textlink="">
      <xdr:nvSpPr>
        <xdr:cNvPr id="369" name="農林水産業費該当値テキスト">
          <a:extLst>
            <a:ext uri="{FF2B5EF4-FFF2-40B4-BE49-F238E27FC236}">
              <a16:creationId xmlns:a16="http://schemas.microsoft.com/office/drawing/2014/main" id="{00000000-0008-0000-0700-000071010000}"/>
            </a:ext>
          </a:extLst>
        </xdr:cNvPr>
        <xdr:cNvSpPr txBox="1"/>
      </xdr:nvSpPr>
      <xdr:spPr>
        <a:xfrm>
          <a:off x="10528300" y="9245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123327</xdr:rowOff>
    </xdr:from>
    <xdr:to>
      <xdr:col>50</xdr:col>
      <xdr:colOff>165100</xdr:colOff>
      <xdr:row>56</xdr:row>
      <xdr:rowOff>53477</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9588500" y="9553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44604</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372111" y="9645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126254</xdr:rowOff>
    </xdr:from>
    <xdr:to>
      <xdr:col>46</xdr:col>
      <xdr:colOff>38100</xdr:colOff>
      <xdr:row>55</xdr:row>
      <xdr:rowOff>56404</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8699500" y="9384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53</xdr:row>
      <xdr:rowOff>72931</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8483111" y="9159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149937</xdr:rowOff>
    </xdr:from>
    <xdr:to>
      <xdr:col>41</xdr:col>
      <xdr:colOff>101600</xdr:colOff>
      <xdr:row>56</xdr:row>
      <xdr:rowOff>80087</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7810500" y="9579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96614</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7594111" y="9354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164018</xdr:rowOff>
    </xdr:from>
    <xdr:to>
      <xdr:col>36</xdr:col>
      <xdr:colOff>165100</xdr:colOff>
      <xdr:row>56</xdr:row>
      <xdr:rowOff>94168</xdr:rowOff>
    </xdr:to>
    <xdr:sp macro="" textlink="">
      <xdr:nvSpPr>
        <xdr:cNvPr id="376" name="楕円 375">
          <a:extLst>
            <a:ext uri="{FF2B5EF4-FFF2-40B4-BE49-F238E27FC236}">
              <a16:creationId xmlns:a16="http://schemas.microsoft.com/office/drawing/2014/main" id="{00000000-0008-0000-0700-000078010000}"/>
            </a:ext>
          </a:extLst>
        </xdr:cNvPr>
        <xdr:cNvSpPr/>
      </xdr:nvSpPr>
      <xdr:spPr>
        <a:xfrm>
          <a:off x="6921500" y="9593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85295</xdr:rowOff>
    </xdr:from>
    <xdr:ext cx="534377"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05111" y="9686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a:extLst>
            <a:ext uri="{FF2B5EF4-FFF2-40B4-BE49-F238E27FC236}">
              <a16:creationId xmlns:a16="http://schemas.microsoft.com/office/drawing/2014/main" id="{00000000-0008-0000-07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17719</xdr:rowOff>
    </xdr:from>
    <xdr:to>
      <xdr:col>54</xdr:col>
      <xdr:colOff>189865</xdr:colOff>
      <xdr:row>78</xdr:row>
      <xdr:rowOff>90117</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10475595" y="12019219"/>
          <a:ext cx="1270" cy="14439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93944</xdr:rowOff>
    </xdr:from>
    <xdr:ext cx="469744" cy="259045"/>
    <xdr:sp macro="" textlink="">
      <xdr:nvSpPr>
        <xdr:cNvPr id="400" name="商工費最小値テキスト">
          <a:extLst>
            <a:ext uri="{FF2B5EF4-FFF2-40B4-BE49-F238E27FC236}">
              <a16:creationId xmlns:a16="http://schemas.microsoft.com/office/drawing/2014/main" id="{00000000-0008-0000-0700-000090010000}"/>
            </a:ext>
          </a:extLst>
        </xdr:cNvPr>
        <xdr:cNvSpPr txBox="1"/>
      </xdr:nvSpPr>
      <xdr:spPr>
        <a:xfrm>
          <a:off x="10528300" y="13467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90117</xdr:rowOff>
    </xdr:from>
    <xdr:to>
      <xdr:col>55</xdr:col>
      <xdr:colOff>88900</xdr:colOff>
      <xdr:row>78</xdr:row>
      <xdr:rowOff>90117</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34632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135846</xdr:rowOff>
    </xdr:from>
    <xdr:ext cx="534377" cy="259045"/>
    <xdr:sp macro="" textlink="">
      <xdr:nvSpPr>
        <xdr:cNvPr id="402" name="商工費最大値テキスト">
          <a:extLst>
            <a:ext uri="{FF2B5EF4-FFF2-40B4-BE49-F238E27FC236}">
              <a16:creationId xmlns:a16="http://schemas.microsoft.com/office/drawing/2014/main" id="{00000000-0008-0000-0700-000092010000}"/>
            </a:ext>
          </a:extLst>
        </xdr:cNvPr>
        <xdr:cNvSpPr txBox="1"/>
      </xdr:nvSpPr>
      <xdr:spPr>
        <a:xfrm>
          <a:off x="10528300" y="11794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65,336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17719</xdr:rowOff>
    </xdr:from>
    <xdr:to>
      <xdr:col>55</xdr:col>
      <xdr:colOff>88900</xdr:colOff>
      <xdr:row>70</xdr:row>
      <xdr:rowOff>17719</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20192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105204</xdr:rowOff>
    </xdr:from>
    <xdr:to>
      <xdr:col>55</xdr:col>
      <xdr:colOff>0</xdr:colOff>
      <xdr:row>77</xdr:row>
      <xdr:rowOff>31367</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9639300" y="13135404"/>
          <a:ext cx="838200" cy="97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74</xdr:row>
      <xdr:rowOff>121310</xdr:rowOff>
    </xdr:from>
    <xdr:ext cx="534377" cy="259045"/>
    <xdr:sp macro="" textlink="">
      <xdr:nvSpPr>
        <xdr:cNvPr id="405" name="商工費平均値テキスト">
          <a:extLst>
            <a:ext uri="{FF2B5EF4-FFF2-40B4-BE49-F238E27FC236}">
              <a16:creationId xmlns:a16="http://schemas.microsoft.com/office/drawing/2014/main" id="{00000000-0008-0000-0700-000095010000}"/>
            </a:ext>
          </a:extLst>
        </xdr:cNvPr>
        <xdr:cNvSpPr txBox="1"/>
      </xdr:nvSpPr>
      <xdr:spPr>
        <a:xfrm>
          <a:off x="10528300" y="128086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98433</xdr:rowOff>
    </xdr:from>
    <xdr:to>
      <xdr:col>55</xdr:col>
      <xdr:colOff>50800</xdr:colOff>
      <xdr:row>76</xdr:row>
      <xdr:rowOff>28583</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10426700" y="12957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105204</xdr:rowOff>
    </xdr:from>
    <xdr:to>
      <xdr:col>50</xdr:col>
      <xdr:colOff>114300</xdr:colOff>
      <xdr:row>77</xdr:row>
      <xdr:rowOff>122396</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8750300" y="13135404"/>
          <a:ext cx="889000" cy="188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75</xdr:row>
      <xdr:rowOff>80328</xdr:rowOff>
    </xdr:from>
    <xdr:to>
      <xdr:col>50</xdr:col>
      <xdr:colOff>165100</xdr:colOff>
      <xdr:row>76</xdr:row>
      <xdr:rowOff>10477</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9588500" y="1293907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27005</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9372111" y="12714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110576</xdr:rowOff>
    </xdr:from>
    <xdr:to>
      <xdr:col>45</xdr:col>
      <xdr:colOff>177800</xdr:colOff>
      <xdr:row>77</xdr:row>
      <xdr:rowOff>122396</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7861300" y="13312226"/>
          <a:ext cx="889000" cy="11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90363</xdr:rowOff>
    </xdr:from>
    <xdr:to>
      <xdr:col>46</xdr:col>
      <xdr:colOff>38100</xdr:colOff>
      <xdr:row>77</xdr:row>
      <xdr:rowOff>20513</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8699500" y="13120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37040</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483111" y="12895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168824</xdr:rowOff>
    </xdr:from>
    <xdr:to>
      <xdr:col>41</xdr:col>
      <xdr:colOff>50800</xdr:colOff>
      <xdr:row>77</xdr:row>
      <xdr:rowOff>110576</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a:off x="6972300" y="13199024"/>
          <a:ext cx="889000" cy="113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112195</xdr:rowOff>
    </xdr:from>
    <xdr:to>
      <xdr:col>41</xdr:col>
      <xdr:colOff>101600</xdr:colOff>
      <xdr:row>77</xdr:row>
      <xdr:rowOff>42345</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7810500" y="13142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58872</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594111" y="12917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73721</xdr:rowOff>
    </xdr:from>
    <xdr:to>
      <xdr:col>36</xdr:col>
      <xdr:colOff>165100</xdr:colOff>
      <xdr:row>77</xdr:row>
      <xdr:rowOff>3871</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6921500" y="13103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20398</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6705111" y="12879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152017</xdr:rowOff>
    </xdr:from>
    <xdr:to>
      <xdr:col>55</xdr:col>
      <xdr:colOff>50800</xdr:colOff>
      <xdr:row>77</xdr:row>
      <xdr:rowOff>82167</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10426700" y="13182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130444</xdr:rowOff>
    </xdr:from>
    <xdr:ext cx="534377" cy="259045"/>
    <xdr:sp macro="" textlink="">
      <xdr:nvSpPr>
        <xdr:cNvPr id="424" name="商工費該当値テキスト">
          <a:extLst>
            <a:ext uri="{FF2B5EF4-FFF2-40B4-BE49-F238E27FC236}">
              <a16:creationId xmlns:a16="http://schemas.microsoft.com/office/drawing/2014/main" id="{00000000-0008-0000-0700-0000A8010000}"/>
            </a:ext>
          </a:extLst>
        </xdr:cNvPr>
        <xdr:cNvSpPr txBox="1"/>
      </xdr:nvSpPr>
      <xdr:spPr>
        <a:xfrm>
          <a:off x="10528300" y="13160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54404</xdr:rowOff>
    </xdr:from>
    <xdr:to>
      <xdr:col>50</xdr:col>
      <xdr:colOff>165100</xdr:colOff>
      <xdr:row>76</xdr:row>
      <xdr:rowOff>156004</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9588500" y="13084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147131</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9372111" y="13177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71596</xdr:rowOff>
    </xdr:from>
    <xdr:to>
      <xdr:col>46</xdr:col>
      <xdr:colOff>38100</xdr:colOff>
      <xdr:row>78</xdr:row>
      <xdr:rowOff>1746</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8699500" y="13273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164323</xdr:rowOff>
    </xdr:from>
    <xdr:ext cx="469744"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8515428" y="13365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59776</xdr:rowOff>
    </xdr:from>
    <xdr:to>
      <xdr:col>41</xdr:col>
      <xdr:colOff>101600</xdr:colOff>
      <xdr:row>77</xdr:row>
      <xdr:rowOff>161376</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7810500" y="13261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152503</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7626428" y="13354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118024</xdr:rowOff>
    </xdr:from>
    <xdr:to>
      <xdr:col>36</xdr:col>
      <xdr:colOff>165100</xdr:colOff>
      <xdr:row>77</xdr:row>
      <xdr:rowOff>48174</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6921500" y="13148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39301</xdr:rowOff>
    </xdr:from>
    <xdr:ext cx="534377"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6705111" y="13240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128106</xdr:rowOff>
    </xdr:from>
    <xdr:ext cx="53129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72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00000000-0008-0000-07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134443</xdr:rowOff>
    </xdr:from>
    <xdr:to>
      <xdr:col>54</xdr:col>
      <xdr:colOff>189865</xdr:colOff>
      <xdr:row>98</xdr:row>
      <xdr:rowOff>144729</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10475595" y="15393493"/>
          <a:ext cx="1270" cy="1553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148556</xdr:rowOff>
    </xdr:from>
    <xdr:ext cx="534377" cy="259045"/>
    <xdr:sp macro="" textlink="">
      <xdr:nvSpPr>
        <xdr:cNvPr id="460" name="土木費最小値テキスト">
          <a:extLst>
            <a:ext uri="{FF2B5EF4-FFF2-40B4-BE49-F238E27FC236}">
              <a16:creationId xmlns:a16="http://schemas.microsoft.com/office/drawing/2014/main" id="{00000000-0008-0000-0700-0000CC010000}"/>
            </a:ext>
          </a:extLst>
        </xdr:cNvPr>
        <xdr:cNvSpPr txBox="1"/>
      </xdr:nvSpPr>
      <xdr:spPr>
        <a:xfrm>
          <a:off x="10528300" y="16950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144729</xdr:rowOff>
    </xdr:from>
    <xdr:to>
      <xdr:col>55</xdr:col>
      <xdr:colOff>88900</xdr:colOff>
      <xdr:row>98</xdr:row>
      <xdr:rowOff>144729</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6946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81120</xdr:rowOff>
    </xdr:from>
    <xdr:ext cx="599010" cy="259045"/>
    <xdr:sp macro="" textlink="">
      <xdr:nvSpPr>
        <xdr:cNvPr id="462" name="土木費最大値テキスト">
          <a:extLst>
            <a:ext uri="{FF2B5EF4-FFF2-40B4-BE49-F238E27FC236}">
              <a16:creationId xmlns:a16="http://schemas.microsoft.com/office/drawing/2014/main" id="{00000000-0008-0000-0700-0000CE010000}"/>
            </a:ext>
          </a:extLst>
        </xdr:cNvPr>
        <xdr:cNvSpPr txBox="1"/>
      </xdr:nvSpPr>
      <xdr:spPr>
        <a:xfrm>
          <a:off x="10528300" y="151687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122,822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134443</xdr:rowOff>
    </xdr:from>
    <xdr:to>
      <xdr:col>55</xdr:col>
      <xdr:colOff>88900</xdr:colOff>
      <xdr:row>89</xdr:row>
      <xdr:rowOff>134443</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5393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3552</xdr:rowOff>
    </xdr:from>
    <xdr:to>
      <xdr:col>55</xdr:col>
      <xdr:colOff>0</xdr:colOff>
      <xdr:row>98</xdr:row>
      <xdr:rowOff>47313</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9639300" y="16805652"/>
          <a:ext cx="838200" cy="43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107450</xdr:rowOff>
    </xdr:from>
    <xdr:ext cx="534377" cy="259045"/>
    <xdr:sp macro="" textlink="">
      <xdr:nvSpPr>
        <xdr:cNvPr id="465" name="土木費平均値テキスト">
          <a:extLst>
            <a:ext uri="{FF2B5EF4-FFF2-40B4-BE49-F238E27FC236}">
              <a16:creationId xmlns:a16="http://schemas.microsoft.com/office/drawing/2014/main" id="{00000000-0008-0000-0700-0000D1010000}"/>
            </a:ext>
          </a:extLst>
        </xdr:cNvPr>
        <xdr:cNvSpPr txBox="1"/>
      </xdr:nvSpPr>
      <xdr:spPr>
        <a:xfrm>
          <a:off x="10528300" y="162237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84573</xdr:rowOff>
    </xdr:from>
    <xdr:to>
      <xdr:col>55</xdr:col>
      <xdr:colOff>50800</xdr:colOff>
      <xdr:row>96</xdr:row>
      <xdr:rowOff>14723</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10426700" y="16372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3552</xdr:rowOff>
    </xdr:from>
    <xdr:to>
      <xdr:col>50</xdr:col>
      <xdr:colOff>114300</xdr:colOff>
      <xdr:row>98</xdr:row>
      <xdr:rowOff>62581</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8750300" y="16805652"/>
          <a:ext cx="889000" cy="59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68653</xdr:rowOff>
    </xdr:from>
    <xdr:to>
      <xdr:col>50</xdr:col>
      <xdr:colOff>165100</xdr:colOff>
      <xdr:row>95</xdr:row>
      <xdr:rowOff>170253</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9588500" y="16356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15330</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372111" y="16131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27212</xdr:rowOff>
    </xdr:from>
    <xdr:to>
      <xdr:col>45</xdr:col>
      <xdr:colOff>177800</xdr:colOff>
      <xdr:row>98</xdr:row>
      <xdr:rowOff>62581</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a:off x="7861300" y="16829312"/>
          <a:ext cx="889000" cy="35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46217</xdr:rowOff>
    </xdr:from>
    <xdr:to>
      <xdr:col>46</xdr:col>
      <xdr:colOff>38100</xdr:colOff>
      <xdr:row>96</xdr:row>
      <xdr:rowOff>147817</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8699500" y="16505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164344</xdr:rowOff>
    </xdr:from>
    <xdr:ext cx="534377"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483111" y="16280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2704</xdr:rowOff>
    </xdr:from>
    <xdr:to>
      <xdr:col>41</xdr:col>
      <xdr:colOff>50800</xdr:colOff>
      <xdr:row>98</xdr:row>
      <xdr:rowOff>27212</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a:off x="6972300" y="16804804"/>
          <a:ext cx="889000" cy="24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1705</xdr:rowOff>
    </xdr:from>
    <xdr:to>
      <xdr:col>41</xdr:col>
      <xdr:colOff>101600</xdr:colOff>
      <xdr:row>96</xdr:row>
      <xdr:rowOff>103305</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7810500" y="1646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119832</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594111" y="16236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122667</xdr:rowOff>
    </xdr:from>
    <xdr:to>
      <xdr:col>36</xdr:col>
      <xdr:colOff>165100</xdr:colOff>
      <xdr:row>96</xdr:row>
      <xdr:rowOff>52817</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6921500" y="16410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69344</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6705111" y="1618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167963</xdr:rowOff>
    </xdr:from>
    <xdr:to>
      <xdr:col>55</xdr:col>
      <xdr:colOff>50800</xdr:colOff>
      <xdr:row>98</xdr:row>
      <xdr:rowOff>98113</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10426700" y="16798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82890</xdr:rowOff>
    </xdr:from>
    <xdr:ext cx="534377" cy="259045"/>
    <xdr:sp macro="" textlink="">
      <xdr:nvSpPr>
        <xdr:cNvPr id="484" name="土木費該当値テキスト">
          <a:extLst>
            <a:ext uri="{FF2B5EF4-FFF2-40B4-BE49-F238E27FC236}">
              <a16:creationId xmlns:a16="http://schemas.microsoft.com/office/drawing/2014/main" id="{00000000-0008-0000-0700-0000E4010000}"/>
            </a:ext>
          </a:extLst>
        </xdr:cNvPr>
        <xdr:cNvSpPr txBox="1"/>
      </xdr:nvSpPr>
      <xdr:spPr>
        <a:xfrm>
          <a:off x="10528300" y="16713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124202</xdr:rowOff>
    </xdr:from>
    <xdr:to>
      <xdr:col>50</xdr:col>
      <xdr:colOff>165100</xdr:colOff>
      <xdr:row>98</xdr:row>
      <xdr:rowOff>54352</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9588500" y="16754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45479</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9372111" y="16847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11781</xdr:rowOff>
    </xdr:from>
    <xdr:to>
      <xdr:col>46</xdr:col>
      <xdr:colOff>38100</xdr:colOff>
      <xdr:row>98</xdr:row>
      <xdr:rowOff>113381</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8699500" y="16813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104508</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8483111" y="16906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147862</xdr:rowOff>
    </xdr:from>
    <xdr:to>
      <xdr:col>41</xdr:col>
      <xdr:colOff>101600</xdr:colOff>
      <xdr:row>98</xdr:row>
      <xdr:rowOff>78012</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7810500" y="16778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69139</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594111" y="16871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123354</xdr:rowOff>
    </xdr:from>
    <xdr:to>
      <xdr:col>36</xdr:col>
      <xdr:colOff>165100</xdr:colOff>
      <xdr:row>98</xdr:row>
      <xdr:rowOff>53504</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6921500" y="1675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44631</xdr:rowOff>
    </xdr:from>
    <xdr:ext cx="534377"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6705111" y="16846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40853</xdr:rowOff>
    </xdr:from>
    <xdr:to>
      <xdr:col>85</xdr:col>
      <xdr:colOff>126364</xdr:colOff>
      <xdr:row>38</xdr:row>
      <xdr:rowOff>131287</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6317595" y="5184353"/>
          <a:ext cx="1269" cy="14620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135114</xdr:rowOff>
    </xdr:from>
    <xdr:ext cx="534377" cy="259045"/>
    <xdr:sp macro="" textlink="">
      <xdr:nvSpPr>
        <xdr:cNvPr id="516" name="消防費最小値テキスト">
          <a:extLst>
            <a:ext uri="{FF2B5EF4-FFF2-40B4-BE49-F238E27FC236}">
              <a16:creationId xmlns:a16="http://schemas.microsoft.com/office/drawing/2014/main" id="{00000000-0008-0000-0700-000004020000}"/>
            </a:ext>
          </a:extLst>
        </xdr:cNvPr>
        <xdr:cNvSpPr txBox="1"/>
      </xdr:nvSpPr>
      <xdr:spPr>
        <a:xfrm>
          <a:off x="16370300" y="6650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131287</xdr:rowOff>
    </xdr:from>
    <xdr:to>
      <xdr:col>86</xdr:col>
      <xdr:colOff>25400</xdr:colOff>
      <xdr:row>38</xdr:row>
      <xdr:rowOff>131287</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6646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158980</xdr:rowOff>
    </xdr:from>
    <xdr:ext cx="534377" cy="259045"/>
    <xdr:sp macro="" textlink="">
      <xdr:nvSpPr>
        <xdr:cNvPr id="518" name="消防費最大値テキスト">
          <a:extLst>
            <a:ext uri="{FF2B5EF4-FFF2-40B4-BE49-F238E27FC236}">
              <a16:creationId xmlns:a16="http://schemas.microsoft.com/office/drawing/2014/main" id="{00000000-0008-0000-0700-000006020000}"/>
            </a:ext>
          </a:extLst>
        </xdr:cNvPr>
        <xdr:cNvSpPr txBox="1"/>
      </xdr:nvSpPr>
      <xdr:spPr>
        <a:xfrm>
          <a:off x="16370300" y="4959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42,162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40853</xdr:rowOff>
    </xdr:from>
    <xdr:to>
      <xdr:col>86</xdr:col>
      <xdr:colOff>25400</xdr:colOff>
      <xdr:row>30</xdr:row>
      <xdr:rowOff>40853</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5184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69154</xdr:rowOff>
    </xdr:from>
    <xdr:to>
      <xdr:col>85</xdr:col>
      <xdr:colOff>127000</xdr:colOff>
      <xdr:row>36</xdr:row>
      <xdr:rowOff>137917</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5481300" y="6241354"/>
          <a:ext cx="838200" cy="68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34</xdr:row>
      <xdr:rowOff>101444</xdr:rowOff>
    </xdr:from>
    <xdr:ext cx="534377" cy="259045"/>
    <xdr:sp macro="" textlink="">
      <xdr:nvSpPr>
        <xdr:cNvPr id="521" name="消防費平均値テキスト">
          <a:extLst>
            <a:ext uri="{FF2B5EF4-FFF2-40B4-BE49-F238E27FC236}">
              <a16:creationId xmlns:a16="http://schemas.microsoft.com/office/drawing/2014/main" id="{00000000-0008-0000-0700-000009020000}"/>
            </a:ext>
          </a:extLst>
        </xdr:cNvPr>
        <xdr:cNvSpPr txBox="1"/>
      </xdr:nvSpPr>
      <xdr:spPr>
        <a:xfrm>
          <a:off x="16370300" y="59307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78567</xdr:rowOff>
    </xdr:from>
    <xdr:to>
      <xdr:col>85</xdr:col>
      <xdr:colOff>177800</xdr:colOff>
      <xdr:row>36</xdr:row>
      <xdr:rowOff>8717</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6268700" y="6079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21148</xdr:rowOff>
    </xdr:from>
    <xdr:to>
      <xdr:col>81</xdr:col>
      <xdr:colOff>50800</xdr:colOff>
      <xdr:row>36</xdr:row>
      <xdr:rowOff>69154</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4592300" y="5678998"/>
          <a:ext cx="889000" cy="562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39660</xdr:rowOff>
    </xdr:from>
    <xdr:to>
      <xdr:col>81</xdr:col>
      <xdr:colOff>101600</xdr:colOff>
      <xdr:row>35</xdr:row>
      <xdr:rowOff>141260</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5430500" y="6040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157787</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14111" y="5815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21148</xdr:rowOff>
    </xdr:from>
    <xdr:to>
      <xdr:col>76</xdr:col>
      <xdr:colOff>114300</xdr:colOff>
      <xdr:row>36</xdr:row>
      <xdr:rowOff>144409</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3703300" y="5678998"/>
          <a:ext cx="889000" cy="637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105359</xdr:rowOff>
    </xdr:from>
    <xdr:to>
      <xdr:col>76</xdr:col>
      <xdr:colOff>165100</xdr:colOff>
      <xdr:row>36</xdr:row>
      <xdr:rowOff>35509</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4541500" y="6106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26636</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325111" y="6198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134351</xdr:rowOff>
    </xdr:from>
    <xdr:to>
      <xdr:col>71</xdr:col>
      <xdr:colOff>177800</xdr:colOff>
      <xdr:row>36</xdr:row>
      <xdr:rowOff>144409</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a:off x="12814300" y="6306551"/>
          <a:ext cx="889000" cy="10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168407</xdr:rowOff>
    </xdr:from>
    <xdr:to>
      <xdr:col>72</xdr:col>
      <xdr:colOff>38100</xdr:colOff>
      <xdr:row>36</xdr:row>
      <xdr:rowOff>98557</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3652500" y="616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115084</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436111" y="5944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162738</xdr:rowOff>
    </xdr:from>
    <xdr:to>
      <xdr:col>67</xdr:col>
      <xdr:colOff>101600</xdr:colOff>
      <xdr:row>36</xdr:row>
      <xdr:rowOff>92888</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2763500" y="6163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109415</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547111" y="5938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87117</xdr:rowOff>
    </xdr:from>
    <xdr:to>
      <xdr:col>85</xdr:col>
      <xdr:colOff>177800</xdr:colOff>
      <xdr:row>37</xdr:row>
      <xdr:rowOff>17267</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6268700" y="625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65544</xdr:rowOff>
    </xdr:from>
    <xdr:ext cx="534377" cy="259045"/>
    <xdr:sp macro="" textlink="">
      <xdr:nvSpPr>
        <xdr:cNvPr id="540" name="消防費該当値テキスト">
          <a:extLst>
            <a:ext uri="{FF2B5EF4-FFF2-40B4-BE49-F238E27FC236}">
              <a16:creationId xmlns:a16="http://schemas.microsoft.com/office/drawing/2014/main" id="{00000000-0008-0000-0700-00001C020000}"/>
            </a:ext>
          </a:extLst>
        </xdr:cNvPr>
        <xdr:cNvSpPr txBox="1"/>
      </xdr:nvSpPr>
      <xdr:spPr>
        <a:xfrm>
          <a:off x="16370300" y="6237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18354</xdr:rowOff>
    </xdr:from>
    <xdr:to>
      <xdr:col>81</xdr:col>
      <xdr:colOff>101600</xdr:colOff>
      <xdr:row>36</xdr:row>
      <xdr:rowOff>119954</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5430500" y="6190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111081</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214111" y="6283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141798</xdr:rowOff>
    </xdr:from>
    <xdr:to>
      <xdr:col>76</xdr:col>
      <xdr:colOff>165100</xdr:colOff>
      <xdr:row>33</xdr:row>
      <xdr:rowOff>71948</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4541500" y="5628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31</xdr:row>
      <xdr:rowOff>88475</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4325111" y="5403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93609</xdr:rowOff>
    </xdr:from>
    <xdr:to>
      <xdr:col>72</xdr:col>
      <xdr:colOff>38100</xdr:colOff>
      <xdr:row>37</xdr:row>
      <xdr:rowOff>23759</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3652500" y="6265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14886</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3436111" y="635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83551</xdr:rowOff>
    </xdr:from>
    <xdr:to>
      <xdr:col>67</xdr:col>
      <xdr:colOff>101600</xdr:colOff>
      <xdr:row>37</xdr:row>
      <xdr:rowOff>13701</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2763500" y="6255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4828</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547111" y="6348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4" name="教育費グラフ枠">
          <a:extLst>
            <a:ext uri="{FF2B5EF4-FFF2-40B4-BE49-F238E27FC236}">
              <a16:creationId xmlns:a16="http://schemas.microsoft.com/office/drawing/2014/main" id="{00000000-0008-0000-0700-00003E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139885</xdr:rowOff>
    </xdr:from>
    <xdr:to>
      <xdr:col>85</xdr:col>
      <xdr:colOff>126364</xdr:colOff>
      <xdr:row>59</xdr:row>
      <xdr:rowOff>113585</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6317595" y="8712385"/>
          <a:ext cx="1269" cy="1516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117412</xdr:rowOff>
    </xdr:from>
    <xdr:ext cx="534377" cy="259045"/>
    <xdr:sp macro="" textlink="">
      <xdr:nvSpPr>
        <xdr:cNvPr id="576" name="教育費最小値テキスト">
          <a:extLst>
            <a:ext uri="{FF2B5EF4-FFF2-40B4-BE49-F238E27FC236}">
              <a16:creationId xmlns:a16="http://schemas.microsoft.com/office/drawing/2014/main" id="{00000000-0008-0000-0700-000040020000}"/>
            </a:ext>
          </a:extLst>
        </xdr:cNvPr>
        <xdr:cNvSpPr txBox="1"/>
      </xdr:nvSpPr>
      <xdr:spPr>
        <a:xfrm>
          <a:off x="16370300" y="10232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113585</xdr:rowOff>
    </xdr:from>
    <xdr:to>
      <xdr:col>86</xdr:col>
      <xdr:colOff>25400</xdr:colOff>
      <xdr:row>59</xdr:row>
      <xdr:rowOff>113585</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6230600" y="10229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86562</xdr:rowOff>
    </xdr:from>
    <xdr:ext cx="599010" cy="259045"/>
    <xdr:sp macro="" textlink="">
      <xdr:nvSpPr>
        <xdr:cNvPr id="578" name="教育費最大値テキスト">
          <a:extLst>
            <a:ext uri="{FF2B5EF4-FFF2-40B4-BE49-F238E27FC236}">
              <a16:creationId xmlns:a16="http://schemas.microsoft.com/office/drawing/2014/main" id="{00000000-0008-0000-0700-000042020000}"/>
            </a:ext>
          </a:extLst>
        </xdr:cNvPr>
        <xdr:cNvSpPr txBox="1"/>
      </xdr:nvSpPr>
      <xdr:spPr>
        <a:xfrm>
          <a:off x="16370300" y="8487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167,983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139885</xdr:rowOff>
    </xdr:from>
    <xdr:to>
      <xdr:col>86</xdr:col>
      <xdr:colOff>25400</xdr:colOff>
      <xdr:row>50</xdr:row>
      <xdr:rowOff>139885</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6230600" y="8712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90105</xdr:rowOff>
    </xdr:from>
    <xdr:to>
      <xdr:col>85</xdr:col>
      <xdr:colOff>127000</xdr:colOff>
      <xdr:row>58</xdr:row>
      <xdr:rowOff>166805</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5481300" y="10034205"/>
          <a:ext cx="838200" cy="7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83517</xdr:rowOff>
    </xdr:from>
    <xdr:ext cx="534377" cy="259045"/>
    <xdr:sp macro="" textlink="">
      <xdr:nvSpPr>
        <xdr:cNvPr id="581" name="教育費平均値テキスト">
          <a:extLst>
            <a:ext uri="{FF2B5EF4-FFF2-40B4-BE49-F238E27FC236}">
              <a16:creationId xmlns:a16="http://schemas.microsoft.com/office/drawing/2014/main" id="{00000000-0008-0000-0700-000045020000}"/>
            </a:ext>
          </a:extLst>
        </xdr:cNvPr>
        <xdr:cNvSpPr txBox="1"/>
      </xdr:nvSpPr>
      <xdr:spPr>
        <a:xfrm>
          <a:off x="16370300" y="96847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60640</xdr:rowOff>
    </xdr:from>
    <xdr:to>
      <xdr:col>85</xdr:col>
      <xdr:colOff>177800</xdr:colOff>
      <xdr:row>57</xdr:row>
      <xdr:rowOff>162240</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6268700" y="983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90105</xdr:rowOff>
    </xdr:from>
    <xdr:to>
      <xdr:col>81</xdr:col>
      <xdr:colOff>50800</xdr:colOff>
      <xdr:row>59</xdr:row>
      <xdr:rowOff>14362</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flipV="1">
          <a:off x="14592300" y="10034205"/>
          <a:ext cx="889000" cy="95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44683</xdr:rowOff>
    </xdr:from>
    <xdr:to>
      <xdr:col>81</xdr:col>
      <xdr:colOff>101600</xdr:colOff>
      <xdr:row>57</xdr:row>
      <xdr:rowOff>146283</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5430500" y="9817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162810</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5214111" y="9592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14362</xdr:rowOff>
    </xdr:from>
    <xdr:to>
      <xdr:col>76</xdr:col>
      <xdr:colOff>114300</xdr:colOff>
      <xdr:row>59</xdr:row>
      <xdr:rowOff>40052</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3703300" y="10129912"/>
          <a:ext cx="889000" cy="25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94637</xdr:rowOff>
    </xdr:from>
    <xdr:to>
      <xdr:col>76</xdr:col>
      <xdr:colOff>165100</xdr:colOff>
      <xdr:row>58</xdr:row>
      <xdr:rowOff>24787</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4541500" y="9867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41314</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325111" y="9642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40052</xdr:rowOff>
    </xdr:from>
    <xdr:to>
      <xdr:col>71</xdr:col>
      <xdr:colOff>177800</xdr:colOff>
      <xdr:row>59</xdr:row>
      <xdr:rowOff>48337</xdr:rowOff>
    </xdr:to>
    <xdr:cxnSp macro="">
      <xdr:nvCxnSpPr>
        <xdr:cNvPr id="589" name="直線コネクタ 588">
          <a:extLst>
            <a:ext uri="{FF2B5EF4-FFF2-40B4-BE49-F238E27FC236}">
              <a16:creationId xmlns:a16="http://schemas.microsoft.com/office/drawing/2014/main" id="{00000000-0008-0000-0700-00004D020000}"/>
            </a:ext>
          </a:extLst>
        </xdr:cNvPr>
        <xdr:cNvCxnSpPr/>
      </xdr:nvCxnSpPr>
      <xdr:spPr>
        <a:xfrm flipV="1">
          <a:off x="12814300" y="10155602"/>
          <a:ext cx="889000" cy="8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144189</xdr:rowOff>
    </xdr:from>
    <xdr:to>
      <xdr:col>72</xdr:col>
      <xdr:colOff>38100</xdr:colOff>
      <xdr:row>58</xdr:row>
      <xdr:rowOff>74339</xdr:rowOff>
    </xdr:to>
    <xdr:sp macro="" textlink="">
      <xdr:nvSpPr>
        <xdr:cNvPr id="590" name="フローチャート: 判断 589">
          <a:extLst>
            <a:ext uri="{FF2B5EF4-FFF2-40B4-BE49-F238E27FC236}">
              <a16:creationId xmlns:a16="http://schemas.microsoft.com/office/drawing/2014/main" id="{00000000-0008-0000-0700-00004E020000}"/>
            </a:ext>
          </a:extLst>
        </xdr:cNvPr>
        <xdr:cNvSpPr/>
      </xdr:nvSpPr>
      <xdr:spPr>
        <a:xfrm>
          <a:off x="13652500" y="9916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90866</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3436111" y="9692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124747</xdr:rowOff>
    </xdr:from>
    <xdr:to>
      <xdr:col>67</xdr:col>
      <xdr:colOff>101600</xdr:colOff>
      <xdr:row>58</xdr:row>
      <xdr:rowOff>54897</xdr:rowOff>
    </xdr:to>
    <xdr:sp macro="" textlink="">
      <xdr:nvSpPr>
        <xdr:cNvPr id="592" name="フローチャート: 判断 591">
          <a:extLst>
            <a:ext uri="{FF2B5EF4-FFF2-40B4-BE49-F238E27FC236}">
              <a16:creationId xmlns:a16="http://schemas.microsoft.com/office/drawing/2014/main" id="{00000000-0008-0000-0700-000050020000}"/>
            </a:ext>
          </a:extLst>
        </xdr:cNvPr>
        <xdr:cNvSpPr/>
      </xdr:nvSpPr>
      <xdr:spPr>
        <a:xfrm>
          <a:off x="12763500" y="9897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71424</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547111" y="9672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116005</xdr:rowOff>
    </xdr:from>
    <xdr:to>
      <xdr:col>85</xdr:col>
      <xdr:colOff>177800</xdr:colOff>
      <xdr:row>59</xdr:row>
      <xdr:rowOff>46155</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6268700" y="10060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30932</xdr:rowOff>
    </xdr:from>
    <xdr:ext cx="534377" cy="259045"/>
    <xdr:sp macro="" textlink="">
      <xdr:nvSpPr>
        <xdr:cNvPr id="600" name="教育費該当値テキスト">
          <a:extLst>
            <a:ext uri="{FF2B5EF4-FFF2-40B4-BE49-F238E27FC236}">
              <a16:creationId xmlns:a16="http://schemas.microsoft.com/office/drawing/2014/main" id="{00000000-0008-0000-0700-000058020000}"/>
            </a:ext>
          </a:extLst>
        </xdr:cNvPr>
        <xdr:cNvSpPr txBox="1"/>
      </xdr:nvSpPr>
      <xdr:spPr>
        <a:xfrm>
          <a:off x="16370300" y="9975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39305</xdr:rowOff>
    </xdr:from>
    <xdr:to>
      <xdr:col>81</xdr:col>
      <xdr:colOff>101600</xdr:colOff>
      <xdr:row>58</xdr:row>
      <xdr:rowOff>140905</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5430500" y="9983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132032</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5214111" y="10076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135012</xdr:rowOff>
    </xdr:from>
    <xdr:to>
      <xdr:col>76</xdr:col>
      <xdr:colOff>165100</xdr:colOff>
      <xdr:row>59</xdr:row>
      <xdr:rowOff>65162</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4541500" y="10079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56289</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4325111" y="10171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160702</xdr:rowOff>
    </xdr:from>
    <xdr:to>
      <xdr:col>72</xdr:col>
      <xdr:colOff>38100</xdr:colOff>
      <xdr:row>59</xdr:row>
      <xdr:rowOff>90852</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3652500" y="10104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81979</xdr:rowOff>
    </xdr:from>
    <xdr:ext cx="534377"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3436111" y="10197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168987</xdr:rowOff>
    </xdr:from>
    <xdr:to>
      <xdr:col>67</xdr:col>
      <xdr:colOff>101600</xdr:colOff>
      <xdr:row>59</xdr:row>
      <xdr:rowOff>99137</xdr:rowOff>
    </xdr:to>
    <xdr:sp macro="" textlink="">
      <xdr:nvSpPr>
        <xdr:cNvPr id="607" name="楕円 606">
          <a:extLst>
            <a:ext uri="{FF2B5EF4-FFF2-40B4-BE49-F238E27FC236}">
              <a16:creationId xmlns:a16="http://schemas.microsoft.com/office/drawing/2014/main" id="{00000000-0008-0000-0700-00005F020000}"/>
            </a:ext>
          </a:extLst>
        </xdr:cNvPr>
        <xdr:cNvSpPr/>
      </xdr:nvSpPr>
      <xdr:spPr>
        <a:xfrm>
          <a:off x="12763500" y="10113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90264</xdr:rowOff>
    </xdr:from>
    <xdr:ext cx="534377"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2547111" y="10205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3" name="災害復旧費グラフ枠">
          <a:extLst>
            <a:ext uri="{FF2B5EF4-FFF2-40B4-BE49-F238E27FC236}">
              <a16:creationId xmlns:a16="http://schemas.microsoft.com/office/drawing/2014/main" id="{00000000-0008-0000-0700-000079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42643</xdr:rowOff>
    </xdr:from>
    <xdr:to>
      <xdr:col>85</xdr:col>
      <xdr:colOff>126364</xdr:colOff>
      <xdr:row>79</xdr:row>
      <xdr:rowOff>98879</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6317595" y="12044143"/>
          <a:ext cx="1269" cy="15992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5" name="災害復旧費最小値テキスト">
          <a:extLst>
            <a:ext uri="{FF2B5EF4-FFF2-40B4-BE49-F238E27FC236}">
              <a16:creationId xmlns:a16="http://schemas.microsoft.com/office/drawing/2014/main" id="{00000000-0008-0000-0700-00007B020000}"/>
            </a:ext>
          </a:extLst>
        </xdr:cNvPr>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160770</xdr:rowOff>
    </xdr:from>
    <xdr:ext cx="534377" cy="259045"/>
    <xdr:sp macro="" textlink="">
      <xdr:nvSpPr>
        <xdr:cNvPr id="637" name="災害復旧費最大値テキスト">
          <a:extLst>
            <a:ext uri="{FF2B5EF4-FFF2-40B4-BE49-F238E27FC236}">
              <a16:creationId xmlns:a16="http://schemas.microsoft.com/office/drawing/2014/main" id="{00000000-0008-0000-0700-00007D020000}"/>
            </a:ext>
          </a:extLst>
        </xdr:cNvPr>
        <xdr:cNvSpPr txBox="1"/>
      </xdr:nvSpPr>
      <xdr:spPr>
        <a:xfrm>
          <a:off x="16370300" y="11819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48,972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42643</xdr:rowOff>
    </xdr:from>
    <xdr:to>
      <xdr:col>86</xdr:col>
      <xdr:colOff>25400</xdr:colOff>
      <xdr:row>70</xdr:row>
      <xdr:rowOff>42643</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6230600" y="12044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25205</xdr:rowOff>
    </xdr:from>
    <xdr:to>
      <xdr:col>85</xdr:col>
      <xdr:colOff>127000</xdr:colOff>
      <xdr:row>79</xdr:row>
      <xdr:rowOff>79873</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5481300" y="13569755"/>
          <a:ext cx="838200" cy="54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109360</xdr:rowOff>
    </xdr:from>
    <xdr:ext cx="469744" cy="259045"/>
    <xdr:sp macro="" textlink="">
      <xdr:nvSpPr>
        <xdr:cNvPr id="640" name="災害復旧費平均値テキスト">
          <a:extLst>
            <a:ext uri="{FF2B5EF4-FFF2-40B4-BE49-F238E27FC236}">
              <a16:creationId xmlns:a16="http://schemas.microsoft.com/office/drawing/2014/main" id="{00000000-0008-0000-0700-000080020000}"/>
            </a:ext>
          </a:extLst>
        </xdr:cNvPr>
        <xdr:cNvSpPr txBox="1"/>
      </xdr:nvSpPr>
      <xdr:spPr>
        <a:xfrm>
          <a:off x="16370300" y="133110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86483</xdr:rowOff>
    </xdr:from>
    <xdr:to>
      <xdr:col>85</xdr:col>
      <xdr:colOff>177800</xdr:colOff>
      <xdr:row>79</xdr:row>
      <xdr:rowOff>16633</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6268700" y="13459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25205</xdr:rowOff>
    </xdr:from>
    <xdr:to>
      <xdr:col>81</xdr:col>
      <xdr:colOff>50800</xdr:colOff>
      <xdr:row>79</xdr:row>
      <xdr:rowOff>40880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flipV="1">
          <a:off x="14592300" y="13569755"/>
          <a:ext cx="889000" cy="15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8857</xdr:rowOff>
    </xdr:from>
    <xdr:to>
      <xdr:col>81</xdr:col>
      <xdr:colOff>101600</xdr:colOff>
      <xdr:row>78</xdr:row>
      <xdr:rowOff>110457</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5430500" y="1338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126984</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46428" y="13157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6818</xdr:rowOff>
    </xdr:from>
    <xdr:to>
      <xdr:col>76</xdr:col>
      <xdr:colOff>114300</xdr:colOff>
      <xdr:row>79</xdr:row>
      <xdr:rowOff>40880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3703300" y="13551368"/>
          <a:ext cx="889000" cy="34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9902</xdr:rowOff>
    </xdr:from>
    <xdr:to>
      <xdr:col>76</xdr:col>
      <xdr:colOff>165100</xdr:colOff>
      <xdr:row>78</xdr:row>
      <xdr:rowOff>111502</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4541500" y="13383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128029</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4357428" y="13158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6818</xdr:rowOff>
    </xdr:from>
    <xdr:to>
      <xdr:col>71</xdr:col>
      <xdr:colOff>177800</xdr:colOff>
      <xdr:row>79</xdr:row>
      <xdr:rowOff>88396</xdr:rowOff>
    </xdr:to>
    <xdr:cxnSp macro="">
      <xdr:nvCxnSpPr>
        <xdr:cNvPr id="648" name="直線コネクタ 647">
          <a:extLst>
            <a:ext uri="{FF2B5EF4-FFF2-40B4-BE49-F238E27FC236}">
              <a16:creationId xmlns:a16="http://schemas.microsoft.com/office/drawing/2014/main" id="{00000000-0008-0000-0700-000088020000}"/>
            </a:ext>
          </a:extLst>
        </xdr:cNvPr>
        <xdr:cNvCxnSpPr/>
      </xdr:nvCxnSpPr>
      <xdr:spPr>
        <a:xfrm flipV="1">
          <a:off x="12814300" y="13551368"/>
          <a:ext cx="889000" cy="81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34362</xdr:rowOff>
    </xdr:from>
    <xdr:to>
      <xdr:col>72</xdr:col>
      <xdr:colOff>38100</xdr:colOff>
      <xdr:row>78</xdr:row>
      <xdr:rowOff>135962</xdr:rowOff>
    </xdr:to>
    <xdr:sp macro="" textlink="">
      <xdr:nvSpPr>
        <xdr:cNvPr id="649" name="フローチャート: 判断 648">
          <a:extLst>
            <a:ext uri="{FF2B5EF4-FFF2-40B4-BE49-F238E27FC236}">
              <a16:creationId xmlns:a16="http://schemas.microsoft.com/office/drawing/2014/main" id="{00000000-0008-0000-0700-000089020000}"/>
            </a:ext>
          </a:extLst>
        </xdr:cNvPr>
        <xdr:cNvSpPr/>
      </xdr:nvSpPr>
      <xdr:spPr>
        <a:xfrm>
          <a:off x="13652500" y="13407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152489</xdr:rowOff>
    </xdr:from>
    <xdr:ext cx="469744"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468428" y="13182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70678</xdr:rowOff>
    </xdr:from>
    <xdr:to>
      <xdr:col>67</xdr:col>
      <xdr:colOff>101600</xdr:colOff>
      <xdr:row>79</xdr:row>
      <xdr:rowOff>828</xdr:rowOff>
    </xdr:to>
    <xdr:sp macro="" textlink="">
      <xdr:nvSpPr>
        <xdr:cNvPr id="651" name="フローチャート: 判断 650">
          <a:extLst>
            <a:ext uri="{FF2B5EF4-FFF2-40B4-BE49-F238E27FC236}">
              <a16:creationId xmlns:a16="http://schemas.microsoft.com/office/drawing/2014/main" id="{00000000-0008-0000-0700-00008B020000}"/>
            </a:ext>
          </a:extLst>
        </xdr:cNvPr>
        <xdr:cNvSpPr/>
      </xdr:nvSpPr>
      <xdr:spPr>
        <a:xfrm>
          <a:off x="12763500" y="13443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17355</xdr:rowOff>
    </xdr:from>
    <xdr:ext cx="469744"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2579428" y="13219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29073</xdr:rowOff>
    </xdr:from>
    <xdr:to>
      <xdr:col>85</xdr:col>
      <xdr:colOff>177800</xdr:colOff>
      <xdr:row>79</xdr:row>
      <xdr:rowOff>130673</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6268700" y="13573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115450</xdr:rowOff>
    </xdr:from>
    <xdr:ext cx="378565" cy="259045"/>
    <xdr:sp macro="" textlink="">
      <xdr:nvSpPr>
        <xdr:cNvPr id="659" name="災害復旧費該当値テキスト">
          <a:extLst>
            <a:ext uri="{FF2B5EF4-FFF2-40B4-BE49-F238E27FC236}">
              <a16:creationId xmlns:a16="http://schemas.microsoft.com/office/drawing/2014/main" id="{00000000-0008-0000-0700-000093020000}"/>
            </a:ext>
          </a:extLst>
        </xdr:cNvPr>
        <xdr:cNvSpPr txBox="1"/>
      </xdr:nvSpPr>
      <xdr:spPr>
        <a:xfrm>
          <a:off x="16370300" y="134885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145855</xdr:rowOff>
    </xdr:from>
    <xdr:to>
      <xdr:col>81</xdr:col>
      <xdr:colOff>101600</xdr:colOff>
      <xdr:row>79</xdr:row>
      <xdr:rowOff>76005</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5430500" y="13518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67132</xdr:rowOff>
    </xdr:from>
    <xdr:ext cx="469744"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5246428" y="13611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161530</xdr:rowOff>
    </xdr:from>
    <xdr:to>
      <xdr:col>76</xdr:col>
      <xdr:colOff>165100</xdr:colOff>
      <xdr:row>79</xdr:row>
      <xdr:rowOff>91680</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4541500" y="13534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82807</xdr:rowOff>
    </xdr:from>
    <xdr:ext cx="469744"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4357428" y="13627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127468</xdr:rowOff>
    </xdr:from>
    <xdr:to>
      <xdr:col>72</xdr:col>
      <xdr:colOff>38100</xdr:colOff>
      <xdr:row>79</xdr:row>
      <xdr:rowOff>57618</xdr:rowOff>
    </xdr:to>
    <xdr:sp macro="" textlink="">
      <xdr:nvSpPr>
        <xdr:cNvPr id="664" name="楕円 663">
          <a:extLst>
            <a:ext uri="{FF2B5EF4-FFF2-40B4-BE49-F238E27FC236}">
              <a16:creationId xmlns:a16="http://schemas.microsoft.com/office/drawing/2014/main" id="{00000000-0008-0000-0700-000098020000}"/>
            </a:ext>
          </a:extLst>
        </xdr:cNvPr>
        <xdr:cNvSpPr/>
      </xdr:nvSpPr>
      <xdr:spPr>
        <a:xfrm>
          <a:off x="13652500" y="13500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48745</xdr:rowOff>
    </xdr:from>
    <xdr:ext cx="469744"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3468428" y="13593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37596</xdr:rowOff>
    </xdr:from>
    <xdr:to>
      <xdr:col>67</xdr:col>
      <xdr:colOff>101600</xdr:colOff>
      <xdr:row>79</xdr:row>
      <xdr:rowOff>139196</xdr:rowOff>
    </xdr:to>
    <xdr:sp macro="" textlink="">
      <xdr:nvSpPr>
        <xdr:cNvPr id="666" name="楕円 665">
          <a:extLst>
            <a:ext uri="{FF2B5EF4-FFF2-40B4-BE49-F238E27FC236}">
              <a16:creationId xmlns:a16="http://schemas.microsoft.com/office/drawing/2014/main" id="{00000000-0008-0000-0700-00009A020000}"/>
            </a:ext>
          </a:extLst>
        </xdr:cNvPr>
        <xdr:cNvSpPr/>
      </xdr:nvSpPr>
      <xdr:spPr>
        <a:xfrm>
          <a:off x="12763500" y="13582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130323</xdr:rowOff>
    </xdr:from>
    <xdr:ext cx="378565"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2625017" y="136748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0" name="公債費グラフ枠">
          <a:extLst>
            <a:ext uri="{FF2B5EF4-FFF2-40B4-BE49-F238E27FC236}">
              <a16:creationId xmlns:a16="http://schemas.microsoft.com/office/drawing/2014/main" id="{00000000-0008-0000-0700-0000B2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167132</xdr:rowOff>
    </xdr:from>
    <xdr:to>
      <xdr:col>85</xdr:col>
      <xdr:colOff>126364</xdr:colOff>
      <xdr:row>98</xdr:row>
      <xdr:rowOff>80747</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flipV="1">
          <a:off x="16317595" y="15426182"/>
          <a:ext cx="1269" cy="1456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84574</xdr:rowOff>
    </xdr:from>
    <xdr:ext cx="534377" cy="259045"/>
    <xdr:sp macro="" textlink="">
      <xdr:nvSpPr>
        <xdr:cNvPr id="692" name="公債費最小値テキスト">
          <a:extLst>
            <a:ext uri="{FF2B5EF4-FFF2-40B4-BE49-F238E27FC236}">
              <a16:creationId xmlns:a16="http://schemas.microsoft.com/office/drawing/2014/main" id="{00000000-0008-0000-0700-0000B4020000}"/>
            </a:ext>
          </a:extLst>
        </xdr:cNvPr>
        <xdr:cNvSpPr txBox="1"/>
      </xdr:nvSpPr>
      <xdr:spPr>
        <a:xfrm>
          <a:off x="16370300" y="16886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80747</xdr:rowOff>
    </xdr:from>
    <xdr:to>
      <xdr:col>86</xdr:col>
      <xdr:colOff>25400</xdr:colOff>
      <xdr:row>98</xdr:row>
      <xdr:rowOff>80747</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6230600" y="16882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113809</xdr:rowOff>
    </xdr:from>
    <xdr:ext cx="599010" cy="259045"/>
    <xdr:sp macro="" textlink="">
      <xdr:nvSpPr>
        <xdr:cNvPr id="694" name="公債費最大値テキスト">
          <a:extLst>
            <a:ext uri="{FF2B5EF4-FFF2-40B4-BE49-F238E27FC236}">
              <a16:creationId xmlns:a16="http://schemas.microsoft.com/office/drawing/2014/main" id="{00000000-0008-0000-0700-0000B6020000}"/>
            </a:ext>
          </a:extLst>
        </xdr:cNvPr>
        <xdr:cNvSpPr txBox="1"/>
      </xdr:nvSpPr>
      <xdr:spPr>
        <a:xfrm>
          <a:off x="16370300" y="1520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125,340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167132</xdr:rowOff>
    </xdr:from>
    <xdr:to>
      <xdr:col>86</xdr:col>
      <xdr:colOff>25400</xdr:colOff>
      <xdr:row>89</xdr:row>
      <xdr:rowOff>167132</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a:off x="16230600" y="154261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77088</xdr:rowOff>
    </xdr:from>
    <xdr:to>
      <xdr:col>85</xdr:col>
      <xdr:colOff>127000</xdr:colOff>
      <xdr:row>95</xdr:row>
      <xdr:rowOff>121856</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5481300" y="16364838"/>
          <a:ext cx="838200" cy="44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166006</xdr:rowOff>
    </xdr:from>
    <xdr:ext cx="534377" cy="259045"/>
    <xdr:sp macro="" textlink="">
      <xdr:nvSpPr>
        <xdr:cNvPr id="697" name="公債費平均値テキスト">
          <a:extLst>
            <a:ext uri="{FF2B5EF4-FFF2-40B4-BE49-F238E27FC236}">
              <a16:creationId xmlns:a16="http://schemas.microsoft.com/office/drawing/2014/main" id="{00000000-0008-0000-0700-0000B9020000}"/>
            </a:ext>
          </a:extLst>
        </xdr:cNvPr>
        <xdr:cNvSpPr txBox="1"/>
      </xdr:nvSpPr>
      <xdr:spPr>
        <a:xfrm>
          <a:off x="16370300" y="161108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143129</xdr:rowOff>
    </xdr:from>
    <xdr:to>
      <xdr:col>85</xdr:col>
      <xdr:colOff>177800</xdr:colOff>
      <xdr:row>95</xdr:row>
      <xdr:rowOff>73279</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6268700" y="16259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77088</xdr:rowOff>
    </xdr:from>
    <xdr:to>
      <xdr:col>81</xdr:col>
      <xdr:colOff>50800</xdr:colOff>
      <xdr:row>95</xdr:row>
      <xdr:rowOff>137871</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4592300" y="16364838"/>
          <a:ext cx="889000" cy="60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154127</xdr:rowOff>
    </xdr:from>
    <xdr:to>
      <xdr:col>81</xdr:col>
      <xdr:colOff>101600</xdr:colOff>
      <xdr:row>95</xdr:row>
      <xdr:rowOff>84277</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5430500" y="16270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100804</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5214111" y="16045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137871</xdr:rowOff>
    </xdr:from>
    <xdr:to>
      <xdr:col>76</xdr:col>
      <xdr:colOff>114300</xdr:colOff>
      <xdr:row>95</xdr:row>
      <xdr:rowOff>146989</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flipV="1">
          <a:off x="13703300" y="16425621"/>
          <a:ext cx="889000" cy="9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25349</xdr:rowOff>
    </xdr:from>
    <xdr:to>
      <xdr:col>76</xdr:col>
      <xdr:colOff>165100</xdr:colOff>
      <xdr:row>95</xdr:row>
      <xdr:rowOff>126949</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4541500" y="16313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143476</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4325111" y="16088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146989</xdr:rowOff>
    </xdr:from>
    <xdr:to>
      <xdr:col>71</xdr:col>
      <xdr:colOff>177800</xdr:colOff>
      <xdr:row>95</xdr:row>
      <xdr:rowOff>147535</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flipV="1">
          <a:off x="12814300" y="16434739"/>
          <a:ext cx="889000" cy="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39827</xdr:rowOff>
    </xdr:from>
    <xdr:to>
      <xdr:col>72</xdr:col>
      <xdr:colOff>38100</xdr:colOff>
      <xdr:row>95</xdr:row>
      <xdr:rowOff>141427</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3652500" y="16327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157954</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436111" y="16102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32741</xdr:rowOff>
    </xdr:from>
    <xdr:to>
      <xdr:col>67</xdr:col>
      <xdr:colOff>101600</xdr:colOff>
      <xdr:row>95</xdr:row>
      <xdr:rowOff>134341</xdr:rowOff>
    </xdr:to>
    <xdr:sp macro="" textlink="">
      <xdr:nvSpPr>
        <xdr:cNvPr id="708" name="フローチャート: 判断 707">
          <a:extLst>
            <a:ext uri="{FF2B5EF4-FFF2-40B4-BE49-F238E27FC236}">
              <a16:creationId xmlns:a16="http://schemas.microsoft.com/office/drawing/2014/main" id="{00000000-0008-0000-0700-0000C4020000}"/>
            </a:ext>
          </a:extLst>
        </xdr:cNvPr>
        <xdr:cNvSpPr/>
      </xdr:nvSpPr>
      <xdr:spPr>
        <a:xfrm>
          <a:off x="12763500" y="1632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150868</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2547111" y="1609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71056</xdr:rowOff>
    </xdr:from>
    <xdr:to>
      <xdr:col>85</xdr:col>
      <xdr:colOff>177800</xdr:colOff>
      <xdr:row>96</xdr:row>
      <xdr:rowOff>1206</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6268700" y="16358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49483</xdr:rowOff>
    </xdr:from>
    <xdr:ext cx="534377" cy="259045"/>
    <xdr:sp macro="" textlink="">
      <xdr:nvSpPr>
        <xdr:cNvPr id="716" name="公債費該当値テキスト">
          <a:extLst>
            <a:ext uri="{FF2B5EF4-FFF2-40B4-BE49-F238E27FC236}">
              <a16:creationId xmlns:a16="http://schemas.microsoft.com/office/drawing/2014/main" id="{00000000-0008-0000-0700-0000CC020000}"/>
            </a:ext>
          </a:extLst>
        </xdr:cNvPr>
        <xdr:cNvSpPr txBox="1"/>
      </xdr:nvSpPr>
      <xdr:spPr>
        <a:xfrm>
          <a:off x="16370300" y="16337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26288</xdr:rowOff>
    </xdr:from>
    <xdr:to>
      <xdr:col>81</xdr:col>
      <xdr:colOff>101600</xdr:colOff>
      <xdr:row>95</xdr:row>
      <xdr:rowOff>127888</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5430500" y="1631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119015</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5214111" y="16406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87071</xdr:rowOff>
    </xdr:from>
    <xdr:to>
      <xdr:col>76</xdr:col>
      <xdr:colOff>165100</xdr:colOff>
      <xdr:row>96</xdr:row>
      <xdr:rowOff>17221</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4541500" y="16374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8348</xdr:rowOff>
    </xdr:from>
    <xdr:ext cx="534377"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4325111" y="16467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96189</xdr:rowOff>
    </xdr:from>
    <xdr:to>
      <xdr:col>72</xdr:col>
      <xdr:colOff>38100</xdr:colOff>
      <xdr:row>96</xdr:row>
      <xdr:rowOff>26339</xdr:rowOff>
    </xdr:to>
    <xdr:sp macro="" textlink="">
      <xdr:nvSpPr>
        <xdr:cNvPr id="721" name="楕円 720">
          <a:extLst>
            <a:ext uri="{FF2B5EF4-FFF2-40B4-BE49-F238E27FC236}">
              <a16:creationId xmlns:a16="http://schemas.microsoft.com/office/drawing/2014/main" id="{00000000-0008-0000-0700-0000D1020000}"/>
            </a:ext>
          </a:extLst>
        </xdr:cNvPr>
        <xdr:cNvSpPr/>
      </xdr:nvSpPr>
      <xdr:spPr>
        <a:xfrm>
          <a:off x="13652500" y="16383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17466</xdr:rowOff>
    </xdr:from>
    <xdr:ext cx="534377"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3436111" y="16476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96735</xdr:rowOff>
    </xdr:from>
    <xdr:to>
      <xdr:col>67</xdr:col>
      <xdr:colOff>101600</xdr:colOff>
      <xdr:row>96</xdr:row>
      <xdr:rowOff>26885</xdr:rowOff>
    </xdr:to>
    <xdr:sp macro="" textlink="">
      <xdr:nvSpPr>
        <xdr:cNvPr id="723" name="楕円 722">
          <a:extLst>
            <a:ext uri="{FF2B5EF4-FFF2-40B4-BE49-F238E27FC236}">
              <a16:creationId xmlns:a16="http://schemas.microsoft.com/office/drawing/2014/main" id="{00000000-0008-0000-0700-0000D3020000}"/>
            </a:ext>
          </a:extLst>
        </xdr:cNvPr>
        <xdr:cNvSpPr/>
      </xdr:nvSpPr>
      <xdr:spPr>
        <a:xfrm>
          <a:off x="12763500" y="16384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18012</xdr:rowOff>
    </xdr:from>
    <xdr:ext cx="534377"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2547111" y="16477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7" name="諸支出金グラフ枠">
          <a:extLst>
            <a:ext uri="{FF2B5EF4-FFF2-40B4-BE49-F238E27FC236}">
              <a16:creationId xmlns:a16="http://schemas.microsoft.com/office/drawing/2014/main" id="{00000000-0008-0000-0700-0000EB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147701</xdr:rowOff>
    </xdr:from>
    <xdr:to>
      <xdr:col>116</xdr:col>
      <xdr:colOff>62864</xdr:colOff>
      <xdr:row>39</xdr:row>
      <xdr:rowOff>44450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flipV="1">
          <a:off x="22159595" y="5462651"/>
          <a:ext cx="1269" cy="12683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82313</xdr:rowOff>
    </xdr:from>
    <xdr:ext cx="249299" cy="259045"/>
    <xdr:sp macro="" textlink="">
      <xdr:nvSpPr>
        <xdr:cNvPr id="749" name="諸支出金最小値テキスト">
          <a:extLst>
            <a:ext uri="{FF2B5EF4-FFF2-40B4-BE49-F238E27FC236}">
              <a16:creationId xmlns:a16="http://schemas.microsoft.com/office/drawing/2014/main" id="{00000000-0008-0000-0700-0000ED020000}"/>
            </a:ext>
          </a:extLst>
        </xdr:cNvPr>
        <xdr:cNvSpPr txBox="1"/>
      </xdr:nvSpPr>
      <xdr:spPr>
        <a:xfrm>
          <a:off x="22212300" y="676886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94378</xdr:rowOff>
    </xdr:from>
    <xdr:ext cx="469744" cy="259045"/>
    <xdr:sp macro="" textlink="">
      <xdr:nvSpPr>
        <xdr:cNvPr id="751" name="諸支出金最大値テキスト">
          <a:extLst>
            <a:ext uri="{FF2B5EF4-FFF2-40B4-BE49-F238E27FC236}">
              <a16:creationId xmlns:a16="http://schemas.microsoft.com/office/drawing/2014/main" id="{00000000-0008-0000-0700-0000EF020000}"/>
            </a:ext>
          </a:extLst>
        </xdr:cNvPr>
        <xdr:cNvSpPr txBox="1"/>
      </xdr:nvSpPr>
      <xdr:spPr>
        <a:xfrm>
          <a:off x="22212300" y="5237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3,329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147701</xdr:rowOff>
    </xdr:from>
    <xdr:to>
      <xdr:col>116</xdr:col>
      <xdr:colOff>152400</xdr:colOff>
      <xdr:row>31</xdr:row>
      <xdr:rowOff>147701</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2072600" y="5462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171213</xdr:rowOff>
    </xdr:from>
    <xdr:ext cx="313932" cy="259045"/>
    <xdr:sp macro="" textlink="">
      <xdr:nvSpPr>
        <xdr:cNvPr id="754" name="諸支出金平均値テキスト">
          <a:extLst>
            <a:ext uri="{FF2B5EF4-FFF2-40B4-BE49-F238E27FC236}">
              <a16:creationId xmlns:a16="http://schemas.microsoft.com/office/drawing/2014/main" id="{00000000-0008-0000-0700-0000F2020000}"/>
            </a:ext>
          </a:extLst>
        </xdr:cNvPr>
        <xdr:cNvSpPr txBox="1"/>
      </xdr:nvSpPr>
      <xdr:spPr>
        <a:xfrm>
          <a:off x="22212300" y="6514863"/>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148336</xdr:rowOff>
    </xdr:from>
    <xdr:to>
      <xdr:col>116</xdr:col>
      <xdr:colOff>114300</xdr:colOff>
      <xdr:row>39</xdr:row>
      <xdr:rowOff>78486</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22110700" y="6663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115570</xdr:rowOff>
    </xdr:from>
    <xdr:to>
      <xdr:col>112</xdr:col>
      <xdr:colOff>38100</xdr:colOff>
      <xdr:row>39</xdr:row>
      <xdr:rowOff>45720</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21272500" y="6630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62247</xdr:rowOff>
    </xdr:from>
    <xdr:ext cx="378565"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34017" y="64058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154432</xdr:rowOff>
    </xdr:from>
    <xdr:to>
      <xdr:col>107</xdr:col>
      <xdr:colOff>101600</xdr:colOff>
      <xdr:row>39</xdr:row>
      <xdr:rowOff>84582</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20383500" y="6669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101109</xdr:rowOff>
    </xdr:from>
    <xdr:ext cx="313932"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277333" y="644475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2" name="直線コネクタ 761">
          <a:extLst>
            <a:ext uri="{FF2B5EF4-FFF2-40B4-BE49-F238E27FC236}">
              <a16:creationId xmlns:a16="http://schemas.microsoft.com/office/drawing/2014/main" id="{00000000-0008-0000-0700-0000FA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143383</xdr:rowOff>
    </xdr:from>
    <xdr:to>
      <xdr:col>102</xdr:col>
      <xdr:colOff>165100</xdr:colOff>
      <xdr:row>39</xdr:row>
      <xdr:rowOff>73533</xdr:rowOff>
    </xdr:to>
    <xdr:sp macro="" textlink="">
      <xdr:nvSpPr>
        <xdr:cNvPr id="763" name="フローチャート: 判断 762">
          <a:extLst>
            <a:ext uri="{FF2B5EF4-FFF2-40B4-BE49-F238E27FC236}">
              <a16:creationId xmlns:a16="http://schemas.microsoft.com/office/drawing/2014/main" id="{00000000-0008-0000-0700-0000FB020000}"/>
            </a:ext>
          </a:extLst>
        </xdr:cNvPr>
        <xdr:cNvSpPr/>
      </xdr:nvSpPr>
      <xdr:spPr>
        <a:xfrm>
          <a:off x="19494500" y="6658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90060</xdr:rowOff>
    </xdr:from>
    <xdr:ext cx="313932"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9388333" y="64337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122809</xdr:rowOff>
    </xdr:from>
    <xdr:to>
      <xdr:col>98</xdr:col>
      <xdr:colOff>38100</xdr:colOff>
      <xdr:row>39</xdr:row>
      <xdr:rowOff>52959</xdr:rowOff>
    </xdr:to>
    <xdr:sp macro="" textlink="">
      <xdr:nvSpPr>
        <xdr:cNvPr id="765" name="フローチャート: 判断 764">
          <a:extLst>
            <a:ext uri="{FF2B5EF4-FFF2-40B4-BE49-F238E27FC236}">
              <a16:creationId xmlns:a16="http://schemas.microsoft.com/office/drawing/2014/main" id="{00000000-0008-0000-0700-0000FD020000}"/>
            </a:ext>
          </a:extLst>
        </xdr:cNvPr>
        <xdr:cNvSpPr/>
      </xdr:nvSpPr>
      <xdr:spPr>
        <a:xfrm>
          <a:off x="18605500" y="6637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69486</xdr:rowOff>
    </xdr:from>
    <xdr:ext cx="378565"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467017" y="64131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126763</xdr:rowOff>
    </xdr:from>
    <xdr:ext cx="249299" cy="259045"/>
    <xdr:sp macro="" textlink="">
      <xdr:nvSpPr>
        <xdr:cNvPr id="773" name="諸支出金該当値テキスト">
          <a:extLst>
            <a:ext uri="{FF2B5EF4-FFF2-40B4-BE49-F238E27FC236}">
              <a16:creationId xmlns:a16="http://schemas.microsoft.com/office/drawing/2014/main" id="{00000000-0008-0000-0700-000005030000}"/>
            </a:ext>
          </a:extLst>
        </xdr:cNvPr>
        <xdr:cNvSpPr txBox="1"/>
      </xdr:nvSpPr>
      <xdr:spPr>
        <a:xfrm>
          <a:off x="22212300" y="664186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8" name="楕円 777">
          <a:extLst>
            <a:ext uri="{FF2B5EF4-FFF2-40B4-BE49-F238E27FC236}">
              <a16:creationId xmlns:a16="http://schemas.microsoft.com/office/drawing/2014/main" id="{00000000-0008-0000-0700-00000A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0" name="楕円 779">
          <a:extLst>
            <a:ext uri="{FF2B5EF4-FFF2-40B4-BE49-F238E27FC236}">
              <a16:creationId xmlns:a16="http://schemas.microsoft.com/office/drawing/2014/main" id="{00000000-0008-0000-0700-00000C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53</xdr:row>
      <xdr:rowOff>168927</xdr:rowOff>
    </xdr:from>
    <xdr:ext cx="377026"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17910974" y="925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50</xdr:row>
      <xdr:rowOff>111777</xdr:rowOff>
    </xdr:from>
    <xdr:ext cx="377026"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7910974" y="8684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47</xdr:row>
      <xdr:rowOff>54627</xdr:rowOff>
    </xdr:from>
    <xdr:ext cx="377026"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17910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前年度繰上充用金グラフ枠">
          <a:extLst>
            <a:ext uri="{FF2B5EF4-FFF2-40B4-BE49-F238E27FC236}">
              <a16:creationId xmlns:a16="http://schemas.microsoft.com/office/drawing/2014/main" id="{00000000-0008-0000-0700-00002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25400</xdr:rowOff>
    </xdr:from>
    <xdr:to>
      <xdr:col>116</xdr:col>
      <xdr:colOff>62864</xdr:colOff>
      <xdr:row>58</xdr:row>
      <xdr:rowOff>25400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2159595" y="99695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2" name="前年度繰上充用金最小値テキスト">
          <a:extLst>
            <a:ext uri="{FF2B5EF4-FFF2-40B4-BE49-F238E27FC236}">
              <a16:creationId xmlns:a16="http://schemas.microsoft.com/office/drawing/2014/main" id="{00000000-0008-0000-0700-000022030000}"/>
            </a:ext>
          </a:extLst>
        </xdr:cNvPr>
        <xdr:cNvSpPr txBox="1"/>
      </xdr:nvSpPr>
      <xdr:spPr>
        <a:xfrm>
          <a:off x="2221230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67327</xdr:rowOff>
    </xdr:from>
    <xdr:ext cx="249299" cy="259045"/>
    <xdr:sp macro="" textlink="">
      <xdr:nvSpPr>
        <xdr:cNvPr id="804" name="前年度繰上充用金最大値テキスト">
          <a:extLst>
            <a:ext uri="{FF2B5EF4-FFF2-40B4-BE49-F238E27FC236}">
              <a16:creationId xmlns:a16="http://schemas.microsoft.com/office/drawing/2014/main" id="{00000000-0008-0000-0700-000024030000}"/>
            </a:ext>
          </a:extLst>
        </xdr:cNvPr>
        <xdr:cNvSpPr txBox="1"/>
      </xdr:nvSpPr>
      <xdr:spPr>
        <a:xfrm>
          <a:off x="22212300" y="9668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25400</xdr:rowOff>
    </xdr:from>
    <xdr:to>
      <xdr:col>116</xdr:col>
      <xdr:colOff>63500</xdr:colOff>
      <xdr:row>58</xdr:row>
      <xdr:rowOff>25400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21323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124477</xdr:rowOff>
    </xdr:from>
    <xdr:ext cx="249299" cy="259045"/>
    <xdr:sp macro="" textlink="">
      <xdr:nvSpPr>
        <xdr:cNvPr id="807" name="前年度繰上充用金平均値テキスト">
          <a:extLst>
            <a:ext uri="{FF2B5EF4-FFF2-40B4-BE49-F238E27FC236}">
              <a16:creationId xmlns:a16="http://schemas.microsoft.com/office/drawing/2014/main" id="{00000000-0008-0000-0700-000027030000}"/>
            </a:ext>
          </a:extLst>
        </xdr:cNvPr>
        <xdr:cNvSpPr txBox="1"/>
      </xdr:nvSpPr>
      <xdr:spPr>
        <a:xfrm>
          <a:off x="22212300" y="98971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221107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25400</xdr:rowOff>
    </xdr:from>
    <xdr:to>
      <xdr:col>111</xdr:col>
      <xdr:colOff>177800</xdr:colOff>
      <xdr:row>58</xdr:row>
      <xdr:rowOff>25400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2043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146050</xdr:rowOff>
    </xdr:from>
    <xdr:to>
      <xdr:col>112</xdr:col>
      <xdr:colOff>38100</xdr:colOff>
      <xdr:row>58</xdr:row>
      <xdr:rowOff>76200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21272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58</xdr:row>
      <xdr:rowOff>67327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19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25400</xdr:rowOff>
    </xdr:from>
    <xdr:to>
      <xdr:col>107</xdr:col>
      <xdr:colOff>50800</xdr:colOff>
      <xdr:row>58</xdr:row>
      <xdr:rowOff>25400</xdr:rowOff>
    </xdr:to>
    <xdr:cxnSp macro="">
      <xdr:nvCxnSpPr>
        <xdr:cNvPr id="812" name="直線コネクタ 811">
          <a:extLst>
            <a:ext uri="{FF2B5EF4-FFF2-40B4-BE49-F238E27FC236}">
              <a16:creationId xmlns:a16="http://schemas.microsoft.com/office/drawing/2014/main" id="{00000000-0008-0000-0700-00002C030000}"/>
            </a:ext>
          </a:extLst>
        </xdr:cNvPr>
        <xdr:cNvCxnSpPr/>
      </xdr:nvCxnSpPr>
      <xdr:spPr>
        <a:xfrm>
          <a:off x="19545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146050</xdr:rowOff>
    </xdr:from>
    <xdr:to>
      <xdr:col>107</xdr:col>
      <xdr:colOff>101600</xdr:colOff>
      <xdr:row>58</xdr:row>
      <xdr:rowOff>76200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20383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58</xdr:row>
      <xdr:rowOff>67327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30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51</xdr:row>
      <xdr:rowOff>8255</xdr:rowOff>
    </xdr:from>
    <xdr:to>
      <xdr:col>102</xdr:col>
      <xdr:colOff>114300</xdr:colOff>
      <xdr:row>58</xdr:row>
      <xdr:rowOff>25400</xdr:rowOff>
    </xdr:to>
    <xdr:cxnSp macro="">
      <xdr:nvCxnSpPr>
        <xdr:cNvPr id="815" name="直線コネクタ 814">
          <a:extLst>
            <a:ext uri="{FF2B5EF4-FFF2-40B4-BE49-F238E27FC236}">
              <a16:creationId xmlns:a16="http://schemas.microsoft.com/office/drawing/2014/main" id="{00000000-0008-0000-0700-00002F030000}"/>
            </a:ext>
          </a:extLst>
        </xdr:cNvPr>
        <xdr:cNvCxnSpPr/>
      </xdr:nvCxnSpPr>
      <xdr:spPr>
        <a:xfrm>
          <a:off x="18656300" y="8752205"/>
          <a:ext cx="889000" cy="1217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146050</xdr:rowOff>
    </xdr:from>
    <xdr:to>
      <xdr:col>102</xdr:col>
      <xdr:colOff>165100</xdr:colOff>
      <xdr:row>58</xdr:row>
      <xdr:rowOff>76200</xdr:rowOff>
    </xdr:to>
    <xdr:sp macro="" textlink="">
      <xdr:nvSpPr>
        <xdr:cNvPr id="816" name="フローチャート: 判断 815">
          <a:extLst>
            <a:ext uri="{FF2B5EF4-FFF2-40B4-BE49-F238E27FC236}">
              <a16:creationId xmlns:a16="http://schemas.microsoft.com/office/drawing/2014/main" id="{00000000-0008-0000-0700-000030030000}"/>
            </a:ext>
          </a:extLst>
        </xdr:cNvPr>
        <xdr:cNvSpPr/>
      </xdr:nvSpPr>
      <xdr:spPr>
        <a:xfrm>
          <a:off x="19494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58</xdr:row>
      <xdr:rowOff>67327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420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134620</xdr:rowOff>
    </xdr:from>
    <xdr:to>
      <xdr:col>98</xdr:col>
      <xdr:colOff>38100</xdr:colOff>
      <xdr:row>58</xdr:row>
      <xdr:rowOff>64770</xdr:rowOff>
    </xdr:to>
    <xdr:sp macro="" textlink="">
      <xdr:nvSpPr>
        <xdr:cNvPr id="818" name="フローチャート: 判断 817">
          <a:extLst>
            <a:ext uri="{FF2B5EF4-FFF2-40B4-BE49-F238E27FC236}">
              <a16:creationId xmlns:a16="http://schemas.microsoft.com/office/drawing/2014/main" id="{00000000-0008-0000-0700-000032030000}"/>
            </a:ext>
          </a:extLst>
        </xdr:cNvPr>
        <xdr:cNvSpPr/>
      </xdr:nvSpPr>
      <xdr:spPr>
        <a:xfrm>
          <a:off x="18605500" y="9907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58</xdr:row>
      <xdr:rowOff>55897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531650" y="99999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22110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10177</xdr:rowOff>
    </xdr:from>
    <xdr:ext cx="249299" cy="259045"/>
    <xdr:sp macro="" textlink="">
      <xdr:nvSpPr>
        <xdr:cNvPr id="826" name="前年度繰上充用金該当値テキスト">
          <a:extLst>
            <a:ext uri="{FF2B5EF4-FFF2-40B4-BE49-F238E27FC236}">
              <a16:creationId xmlns:a16="http://schemas.microsoft.com/office/drawing/2014/main" id="{00000000-0008-0000-0700-00003A030000}"/>
            </a:ext>
          </a:extLst>
        </xdr:cNvPr>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146050</xdr:rowOff>
    </xdr:from>
    <xdr:to>
      <xdr:col>112</xdr:col>
      <xdr:colOff>38100</xdr:colOff>
      <xdr:row>58</xdr:row>
      <xdr:rowOff>76200</xdr:rowOff>
    </xdr:to>
    <xdr:sp macro="" textlink="">
      <xdr:nvSpPr>
        <xdr:cNvPr id="827" name="楕円 826">
          <a:extLst>
            <a:ext uri="{FF2B5EF4-FFF2-40B4-BE49-F238E27FC236}">
              <a16:creationId xmlns:a16="http://schemas.microsoft.com/office/drawing/2014/main" id="{00000000-0008-0000-0700-00003B030000}"/>
            </a:ext>
          </a:extLst>
        </xdr:cNvPr>
        <xdr:cNvSpPr/>
      </xdr:nvSpPr>
      <xdr:spPr>
        <a:xfrm>
          <a:off x="2127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92727</xdr:rowOff>
    </xdr:from>
    <xdr:ext cx="249299" cy="259045"/>
    <xdr:sp macro="" textlink="">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21198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146050</xdr:rowOff>
    </xdr:from>
    <xdr:to>
      <xdr:col>107</xdr:col>
      <xdr:colOff>101600</xdr:colOff>
      <xdr:row>58</xdr:row>
      <xdr:rowOff>76200</xdr:rowOff>
    </xdr:to>
    <xdr:sp macro="" textlink="">
      <xdr:nvSpPr>
        <xdr:cNvPr id="829" name="楕円 828">
          <a:extLst>
            <a:ext uri="{FF2B5EF4-FFF2-40B4-BE49-F238E27FC236}">
              <a16:creationId xmlns:a16="http://schemas.microsoft.com/office/drawing/2014/main" id="{00000000-0008-0000-0700-00003D030000}"/>
            </a:ext>
          </a:extLst>
        </xdr:cNvPr>
        <xdr:cNvSpPr/>
      </xdr:nvSpPr>
      <xdr:spPr>
        <a:xfrm>
          <a:off x="2038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56</xdr:row>
      <xdr:rowOff>92727</xdr:rowOff>
    </xdr:from>
    <xdr:ext cx="249299" cy="259045"/>
    <xdr:sp macro="" textlink="">
      <xdr:nvSpPr>
        <xdr:cNvPr id="830" name="テキスト ボックス 829">
          <a:extLst>
            <a:ext uri="{FF2B5EF4-FFF2-40B4-BE49-F238E27FC236}">
              <a16:creationId xmlns:a16="http://schemas.microsoft.com/office/drawing/2014/main" id="{00000000-0008-0000-0700-00003E030000}"/>
            </a:ext>
          </a:extLst>
        </xdr:cNvPr>
        <xdr:cNvSpPr txBox="1"/>
      </xdr:nvSpPr>
      <xdr:spPr>
        <a:xfrm>
          <a:off x="20309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146050</xdr:rowOff>
    </xdr:from>
    <xdr:to>
      <xdr:col>102</xdr:col>
      <xdr:colOff>165100</xdr:colOff>
      <xdr:row>58</xdr:row>
      <xdr:rowOff>76200</xdr:rowOff>
    </xdr:to>
    <xdr:sp macro="" textlink="">
      <xdr:nvSpPr>
        <xdr:cNvPr id="831" name="楕円 830">
          <a:extLst>
            <a:ext uri="{FF2B5EF4-FFF2-40B4-BE49-F238E27FC236}">
              <a16:creationId xmlns:a16="http://schemas.microsoft.com/office/drawing/2014/main" id="{00000000-0008-0000-0700-00003F030000}"/>
            </a:ext>
          </a:extLst>
        </xdr:cNvPr>
        <xdr:cNvSpPr/>
      </xdr:nvSpPr>
      <xdr:spPr>
        <a:xfrm>
          <a:off x="19494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56</xdr:row>
      <xdr:rowOff>92727</xdr:rowOff>
    </xdr:from>
    <xdr:ext cx="249299" cy="259045"/>
    <xdr:sp macro="" textlink="">
      <xdr:nvSpPr>
        <xdr:cNvPr id="832" name="テキスト ボックス 831">
          <a:extLst>
            <a:ext uri="{FF2B5EF4-FFF2-40B4-BE49-F238E27FC236}">
              <a16:creationId xmlns:a16="http://schemas.microsoft.com/office/drawing/2014/main" id="{00000000-0008-0000-0700-000040030000}"/>
            </a:ext>
          </a:extLst>
        </xdr:cNvPr>
        <xdr:cNvSpPr txBox="1"/>
      </xdr:nvSpPr>
      <xdr:spPr>
        <a:xfrm>
          <a:off x="19420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50</xdr:row>
      <xdr:rowOff>128905</xdr:rowOff>
    </xdr:from>
    <xdr:to>
      <xdr:col>98</xdr:col>
      <xdr:colOff>38100</xdr:colOff>
      <xdr:row>51</xdr:row>
      <xdr:rowOff>59055</xdr:rowOff>
    </xdr:to>
    <xdr:sp macro="" textlink="">
      <xdr:nvSpPr>
        <xdr:cNvPr id="833" name="楕円 832">
          <a:extLst>
            <a:ext uri="{FF2B5EF4-FFF2-40B4-BE49-F238E27FC236}">
              <a16:creationId xmlns:a16="http://schemas.microsoft.com/office/drawing/2014/main" id="{00000000-0008-0000-0700-000041030000}"/>
            </a:ext>
          </a:extLst>
        </xdr:cNvPr>
        <xdr:cNvSpPr/>
      </xdr:nvSpPr>
      <xdr:spPr>
        <a:xfrm>
          <a:off x="18605500" y="8701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49</xdr:row>
      <xdr:rowOff>75582</xdr:rowOff>
    </xdr:from>
    <xdr:ext cx="378565" cy="259045"/>
    <xdr:sp macro="" textlink="">
      <xdr:nvSpPr>
        <xdr:cNvPr id="834" name="テキスト ボックス 833">
          <a:extLst>
            <a:ext uri="{FF2B5EF4-FFF2-40B4-BE49-F238E27FC236}">
              <a16:creationId xmlns:a16="http://schemas.microsoft.com/office/drawing/2014/main" id="{00000000-0008-0000-0700-000042030000}"/>
            </a:ext>
          </a:extLst>
        </xdr:cNvPr>
        <xdr:cNvSpPr txBox="1"/>
      </xdr:nvSpPr>
      <xdr:spPr>
        <a:xfrm>
          <a:off x="18467017" y="84766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5" name="正方形/長方形 834">
          <a:extLst>
            <a:ext uri="{FF2B5EF4-FFF2-40B4-BE49-F238E27FC236}">
              <a16:creationId xmlns:a16="http://schemas.microsoft.com/office/drawing/2014/main" id="{00000000-0008-0000-0700-00004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6" name="正方形/長方形 835">
          <a:extLst>
            <a:ext uri="{FF2B5EF4-FFF2-40B4-BE49-F238E27FC236}">
              <a16:creationId xmlns:a16="http://schemas.microsoft.com/office/drawing/2014/main" id="{00000000-0008-0000-0700-00004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7" name="テキスト ボックス 836">
          <a:extLst>
            <a:ext uri="{FF2B5EF4-FFF2-40B4-BE49-F238E27FC236}">
              <a16:creationId xmlns:a16="http://schemas.microsoft.com/office/drawing/2014/main" id="{00000000-0008-0000-0700-00004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総務費は住民一人当たり、８６，５１５円となっており、前年度から７８，９３７円減少している。減少した主な要因は、特別定額給付金の減である。大型事業である庁舎耐震補強事業や市債管理基金積立金を実施したことにより増加があったものの特別定額給付金の影響が大きくなっている。</a:t>
          </a:r>
        </a:p>
        <a:p>
          <a:r>
            <a:rPr kumimoji="1" lang="ja-JP" altLang="en-US" sz="1300">
              <a:latin typeface="ＭＳ Ｐゴシック" panose="020B0600070205080204" pitchFamily="50" charset="-128"/>
              <a:ea typeface="ＭＳ Ｐゴシック" panose="020B0600070205080204" pitchFamily="50" charset="-128"/>
            </a:rPr>
            <a:t>民生費は住民一人当たり、２２８，２１０円となっており、前年度から３０，４２１円増加している。増加した主な要因は、子育て世帯への臨時特別給付金及び非課税世帯に対する臨時特別給付金の増によるものである。また、障害福祉費に係る扶助費の増加が止まらない状況に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衛生費は住民一人当たり、３９，８６８円となっており、前年度から６，１０１円増加している。増加した主な要因は、新型コロナウイルスワクチン接種事業の増によるものである。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農林水産業費は住民一人当たり、２７，９６０円となっており、前年度から６，９６６円増加している。増加した主な要因は、産地パワーアップ事業補助金の増によるものである。</a:t>
          </a:r>
        </a:p>
        <a:p>
          <a:r>
            <a:rPr kumimoji="1" lang="ja-JP" altLang="en-US" sz="1300">
              <a:latin typeface="ＭＳ Ｐゴシック" panose="020B0600070205080204" pitchFamily="50" charset="-128"/>
              <a:ea typeface="ＭＳ Ｐゴシック" panose="020B0600070205080204" pitchFamily="50" charset="-128"/>
            </a:rPr>
            <a:t>商工費は住民一人当たり、１２，２３９円となっており、前年度から４，２７０円減少している。減少した主な要因は、新型コロナウイルス感染症関連費の減によるものである。</a:t>
          </a:r>
        </a:p>
        <a:p>
          <a:r>
            <a:rPr kumimoji="1" lang="ja-JP" altLang="en-US" sz="1300">
              <a:latin typeface="ＭＳ Ｐゴシック" panose="020B0600070205080204" pitchFamily="50" charset="-128"/>
              <a:ea typeface="ＭＳ Ｐゴシック" panose="020B0600070205080204" pitchFamily="50" charset="-128"/>
            </a:rPr>
            <a:t>消防費は住民一人当たり、１７，５３９円となっており、前年度から１，５０４円減少している。減少した主な要因は、防災用備品及び防火水槽整備事業の減によるものである。</a:t>
          </a:r>
        </a:p>
        <a:p>
          <a:r>
            <a:rPr kumimoji="1" lang="ja-JP" altLang="en-US" sz="1300">
              <a:latin typeface="ＭＳ Ｐゴシック" panose="020B0600070205080204" pitchFamily="50" charset="-128"/>
              <a:ea typeface="ＭＳ Ｐゴシック" panose="020B0600070205080204" pitchFamily="50" charset="-128"/>
            </a:rPr>
            <a:t>教育費は住民一人当たり、３９，５１０円となっており、前年度から７，０４６円減少している。減少した主な要因は、</a:t>
          </a:r>
          <a:r>
            <a:rPr kumimoji="1" lang="en-US" altLang="ja-JP" sz="1300">
              <a:latin typeface="ＭＳ Ｐゴシック" panose="020B0600070205080204" pitchFamily="50" charset="-128"/>
              <a:ea typeface="ＭＳ Ｐゴシック" panose="020B0600070205080204" pitchFamily="50" charset="-128"/>
            </a:rPr>
            <a:t>GIGA</a:t>
          </a:r>
          <a:r>
            <a:rPr kumimoji="1" lang="ja-JP" altLang="en-US" sz="1300">
              <a:latin typeface="ＭＳ Ｐゴシック" panose="020B0600070205080204" pitchFamily="50" charset="-128"/>
              <a:ea typeface="ＭＳ Ｐゴシック" panose="020B0600070205080204" pitchFamily="50" charset="-128"/>
            </a:rPr>
            <a:t>スクール構想による小中全生徒への一人一台タブレット端末等の整備費の減によるものである。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福岡県豊前市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財政調整基金残高は、平成３０年度以降は若干増加し今年度末残高は約１５．６億円となっている。これは、学校再編等、今後の大型事業に備えるためである。</a:t>
          </a:r>
        </a:p>
        <a:p>
          <a:r>
            <a:rPr kumimoji="1" lang="ja-JP" altLang="en-US" sz="1400">
              <a:latin typeface="ＭＳ ゴシック" pitchFamily="49" charset="-128"/>
              <a:ea typeface="ＭＳ ゴシック" pitchFamily="49" charset="-128"/>
            </a:rPr>
            <a:t>実質収支額は、普通交付税の増加などにより例年に比べて黒字額が大きくなっている。</a:t>
          </a:r>
        </a:p>
        <a:p>
          <a:r>
            <a:rPr kumimoji="1" lang="ja-JP" altLang="en-US" sz="1400">
              <a:latin typeface="ＭＳ ゴシック" pitchFamily="49" charset="-128"/>
              <a:ea typeface="ＭＳ ゴシック" pitchFamily="49" charset="-128"/>
            </a:rPr>
            <a:t>実質単年度収支も同様に例年に比べて黒字額が大きくなっている。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福岡県豊前市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平成２６年度までは、住宅新築資金等貸付事業特別会計のみが赤字となっていたが、平成２７年度からは、国民健康保険事業特別会計も赤字となる年度が出ている。令和３年度の国民健康保険事業特別会計は赤字となっている。しかし、その他の会計は黒字であるため、連結実質赤字比率は発生していない。</a:t>
          </a:r>
        </a:p>
        <a:p>
          <a:r>
            <a:rPr kumimoji="1" lang="ja-JP" altLang="en-US" sz="1400">
              <a:latin typeface="ＭＳ ゴシック" pitchFamily="49" charset="-128"/>
              <a:ea typeface="ＭＳ ゴシック" pitchFamily="49" charset="-128"/>
            </a:rPr>
            <a:t>今後、住宅新築資金等貸付事業特別会計は黒字化が見込まれているものの、国民健康保険事業特別会計は一人当たりの医療給付費の増加や支出に見合った歳入（税収）が確保できていない状況のため今後も赤字となる見込みである。医療費適正化に向けた取り組みや保健事業の積極的な推進、交付金の適正な確保及び国保税率の見直しを行い財政健全化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福岡県豊前市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平成２６年度以降、地方債の元利償還金は１１億円台となり年々減少傾向にあったが、近年据置期間を圧縮した借入を実施していることにより元利償還金は横ばい状態にある。</a:t>
          </a:r>
        </a:p>
        <a:p>
          <a:r>
            <a:rPr kumimoji="1" lang="ja-JP" altLang="en-US" sz="1400">
              <a:latin typeface="ＭＳ ゴシック" pitchFamily="49" charset="-128"/>
              <a:ea typeface="ＭＳ ゴシック" pitchFamily="49" charset="-128"/>
            </a:rPr>
            <a:t>今後数年は同程度に推移すると思われるが、学校再編成事業が予定されており地方債残高が大きく増加する見込みである。事業実施に備え計画的に地方債残高を減少させ公債費の縮減に努める。</a:t>
          </a:r>
          <a:endParaRPr kumimoji="1" lang="en-US" altLang="ja-JP"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満期一括償還地方債がないため基金への積立なし。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福岡県豊前市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将来負担比率は、算定の分子となる将来負担額のうち地方債の現在高（△２８３百万円）及び公営企業債等繰入見込額（△３２１百万円）が減少したため、１５．６％良化した。</a:t>
          </a:r>
        </a:p>
        <a:p>
          <a:r>
            <a:rPr kumimoji="1" lang="ja-JP" altLang="en-US" sz="1400">
              <a:latin typeface="ＭＳ ゴシック" pitchFamily="49" charset="-128"/>
              <a:ea typeface="ＭＳ ゴシック" pitchFamily="49" charset="-128"/>
            </a:rPr>
            <a:t>今後数年は同程度に推移すると思われるが、学校再編成事業が予定されており地方債残高が大きく増加する見込みである。事業実施に伴い将来負担比率も高くなる見込みである。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福岡県豊前市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市債管理基金、公共施設等整備基金及び退職手当基金の積み立てにより、基金全体としては３５１百万円の増となった。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退職手当の財源を原則退職手当基金繰入金より充当することとし、今後短期間で多数の退職者が見込まれているため、財源確保のために継続して退職手当基金を積み立てる。また、学校再編成事業等公共施設の更新に備えて公共施設等整備基金を継続して積み立てて行くことを予定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公共施設等整備基金・・・・・・将来の庁舎建替え等に必要な資金を積立てる。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退職手当基金・・・・・・・・・職員の退職手当を必要に応じて安定的に確保する。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し尿処理施設解体基金・・・・・豊前広域環境施設組合解散に伴い一部事務組合の財政調整基金を積立て、し尿処理施設の解体に充てること</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を目的とする。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総合文化施設整備基金・・・・・総合文化施設整備事業に必要な資金を積立てる。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ふるさとづくり応援基金・・・・活力ある地域社会の実現のための事業、地域資源や文化の保全・継承を図ること等を目的とする。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公共施設等整備基金・・・・・・将来の公共施設の更新等に備えて１０４百万円積み立てたことによる増加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退職手当基金・・・・・・・・・将来の退職者に備えて９９百万円積み立てたことによる増加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総合文化施設整備基金・・・・・基金利子分を積み立てたことによる増加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ふるさとづくり応援基金・・・・ふるさと納税寄付金による積立額９５百万円よりも取崩額△１００百万円が上回ったことによる減少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公共施設等整備基金・・・・・・将来の学校再編成等公共施設の更新に必要な資金を計画的に積立てる予定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退職手当基金・・・・・・・・・将来の退職者に必要な資金を計画的に積立てる予定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し尿処理施設解体基金・・・・・解散した一部事務組合の精算のため、し尿処理施設の解体費用として取り崩す予定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総合文化施設整備基金・・・・・基金積立金の利子を積立てる予定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ふるさとづくり応援基金・・・・今後もいただいたふるさと納税寄附金を積み立て取り崩す予定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決算剰余金を９０百万円積み立てたことによる増加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基金利子分を１百万円積み立てたことによる増加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歳入不足に伴い△４０百万円取り崩したことによる減少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学校再編成等大型事業を近年実施予定であり、取り崩して対応していく予定。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基金残高については、景気後退による市税の大幅な減収や、大規模災害の発生など不測の事態に備えるため、毎年度１５億円程度の残高を引き続き確保していく。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普通交付税臨時財政対策債基金費分及び基金利子分を１０８百万円積み立てたことによる増加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地方債の償還予定額を踏まえ今後も利子分を積立て、繰上償還等を行う予定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FDDA693A-A23C-416A-9AB6-08E7996924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705CA7CF-A72D-4435-8FCE-878AD9F445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BB65118B-CA19-421C-A2D8-1CEC95D9E89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4DC44E0B-3D9F-464E-890C-744549248D44}"/>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B2732BBE-9BB9-4D9A-8CC5-14D1B9D0D50B}"/>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F19F16B0-8547-4365-BC22-670420F1ADDE}"/>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59960236-8BF7-43F3-96C4-5B4F5AD1036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84282B20-5312-407B-93D7-69E6D80D51D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9299E6FC-D1DB-41AD-BE44-0516B1484CCE}"/>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2B6B1C0F-9568-48EF-B369-76EF5675152C}"/>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F020B34B-2D14-4064-8A6C-F2BBDBB7F0CF}"/>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CEBB7A7D-7D5D-4873-8B1C-39BD90CD713C}"/>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46AE648B-3456-438B-AA23-D66643A61DBA}"/>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D71C9F36-D47A-4CBA-B628-1D85CC821CB9}"/>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A89F34CB-9317-4517-8342-B1A88A75C0C9}"/>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C834FBFA-94F7-4C8D-9BCB-6FD9001A0FC8}"/>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815A3F8D-B0E0-416F-BFD1-85721A8762B4}"/>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7BA3B648-851F-4433-A758-D34CD9244B76}"/>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B819F43E-72A0-4571-99DE-418514DC0DA5}"/>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4D1E025E-E484-4013-A6AE-CB8C64A7FA75}"/>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A050EDC9-A504-4F64-A74D-2803EE5E55EE}"/>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A4317F44-10BB-488C-AEA5-A69A85E238F5}"/>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E42BE6FC-2B74-4C20-A457-B2617F0137EB}"/>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9A0AE55B-F1CF-4DDB-9785-B9F8F802F97A}"/>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AA5CAD91-DBBC-4B44-95E5-8E99BD971751}"/>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12C8DF8D-E875-455B-8900-BA51F1D583D2}"/>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C08612B2-DF89-46BC-B6BA-2D2A77E589AB}"/>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08790FDE-8DBB-4D3E-B0D7-65E112544D57}"/>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D7E1EBD5-1B82-458A-A7D8-EAA22D9AECF8}"/>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id="{6ED917A6-0D27-4BF6-9ED4-B62BE601E52E}"/>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id="{DEF1D4D3-4B5B-4487-85B5-E4A5FF455AD8}"/>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id="{F62670E1-DD95-4234-86F0-DF9E680A8645}"/>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a:extLst>
            <a:ext uri="{FF2B5EF4-FFF2-40B4-BE49-F238E27FC236}">
              <a16:creationId xmlns:a16="http://schemas.microsoft.com/office/drawing/2014/main" id="{3460D5FD-BB18-4DE6-A6A4-EBFCDA37D4DD}"/>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id="{2AF6BFAE-47F7-4914-81F4-02EBA793F062}"/>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id="{D6053FA6-2D67-48E6-840D-8D003A663C62}"/>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id="{BA963B18-4878-4591-9946-484EFC001FF5}"/>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id="{C3F9A7AF-3488-473E-99AE-EFF03C768CFC}"/>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[ 57.5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id="{2EDA91BF-479A-44BB-8D0A-C55E61110B65}"/>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id="{8A4CF6DB-9BFD-4103-BD9C-F6CD948AA774}"/>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id="{0EF67E00-08F7-4F26-B284-834C32A3A9C3}"/>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id="{E53687B8-A703-4A07-8BCB-8A15DBACD1D3}"/>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id="{77E97359-56BD-4EED-AADD-5F63F94A42DC}"/>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id="{F4B88E64-19CB-4D02-8217-E1DE39BDD06B}"/>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id="{CAF2B567-1984-4DED-B321-E4C709F86359}"/>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id="{5E122726-946B-4EFC-BA9E-11F97B3F72D5}"/>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id="{963F46FD-0198-450F-8727-10B14D7284BE}"/>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id="{CABFCEAA-16AB-47B0-9CCE-1A054B1E088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en-US" altLang="ja-JP" sz="1100">
              <a:solidFill>
                <a:schemeClr val="dk1"/>
              </a:solidFill>
              <a:effectLst/>
              <a:latin typeface="+mn-lt"/>
              <a:ea typeface="+mn-ea"/>
              <a:cs typeface="+mn-cs"/>
            </a:rPr>
            <a:t>R3</a:t>
          </a:r>
          <a:r>
            <a:rPr lang="ja-JP" altLang="ja-JP" sz="1100">
              <a:solidFill>
                <a:schemeClr val="dk1"/>
              </a:solidFill>
              <a:effectLst/>
              <a:latin typeface="+mn-lt"/>
              <a:ea typeface="+mn-ea"/>
              <a:cs typeface="+mn-cs"/>
            </a:rPr>
            <a:t>年度は、</a:t>
          </a:r>
          <a:r>
            <a:rPr lang="en-US" altLang="ja-JP" sz="1100">
              <a:solidFill>
                <a:schemeClr val="dk1"/>
              </a:solidFill>
              <a:effectLst/>
              <a:latin typeface="+mn-lt"/>
              <a:ea typeface="+mn-ea"/>
              <a:cs typeface="+mn-cs"/>
            </a:rPr>
            <a:t>57.5</a:t>
          </a:r>
          <a:r>
            <a:rPr lang="ja-JP" altLang="ja-JP" sz="1100">
              <a:solidFill>
                <a:schemeClr val="dk1"/>
              </a:solidFill>
              <a:effectLst/>
              <a:latin typeface="+mn-lt"/>
              <a:ea typeface="+mn-ea"/>
              <a:cs typeface="+mn-cs"/>
            </a:rPr>
            <a:t>％で類似団体内平均値</a:t>
          </a:r>
          <a:r>
            <a:rPr lang="en-US" altLang="ja-JP" sz="1100">
              <a:solidFill>
                <a:schemeClr val="dk1"/>
              </a:solidFill>
              <a:effectLst/>
              <a:latin typeface="+mn-lt"/>
              <a:ea typeface="+mn-ea"/>
              <a:cs typeface="+mn-cs"/>
            </a:rPr>
            <a:t>63.1</a:t>
          </a:r>
          <a:r>
            <a:rPr lang="ja-JP" altLang="ja-JP" sz="1100">
              <a:solidFill>
                <a:schemeClr val="dk1"/>
              </a:solidFill>
              <a:effectLst/>
              <a:latin typeface="+mn-lt"/>
              <a:ea typeface="+mn-ea"/>
              <a:cs typeface="+mn-cs"/>
            </a:rPr>
            <a:t>％と比べ</a:t>
          </a:r>
          <a:r>
            <a:rPr lang="en-US" altLang="ja-JP" sz="1100">
              <a:solidFill>
                <a:schemeClr val="dk1"/>
              </a:solidFill>
              <a:effectLst/>
              <a:latin typeface="+mn-lt"/>
              <a:ea typeface="+mn-ea"/>
              <a:cs typeface="+mn-cs"/>
            </a:rPr>
            <a:t>5.6</a:t>
          </a:r>
          <a:r>
            <a:rPr lang="ja-JP" altLang="ja-JP" sz="1100">
              <a:solidFill>
                <a:schemeClr val="dk1"/>
              </a:solidFill>
              <a:effectLst/>
              <a:latin typeface="+mn-lt"/>
              <a:ea typeface="+mn-ea"/>
              <a:cs typeface="+mn-cs"/>
            </a:rPr>
            <a:t>％低くなっている。</a:t>
          </a:r>
          <a:endParaRPr lang="ja-JP" altLang="ja-JP">
            <a:effectLst/>
          </a:endParaRPr>
        </a:p>
        <a:p>
          <a:r>
            <a:rPr lang="ja-JP" altLang="ja-JP" sz="1100">
              <a:solidFill>
                <a:schemeClr val="dk1"/>
              </a:solidFill>
              <a:effectLst/>
              <a:latin typeface="+mn-lt"/>
              <a:ea typeface="+mn-ea"/>
              <a:cs typeface="+mn-cs"/>
            </a:rPr>
            <a:t>全国平均</a:t>
          </a:r>
          <a:r>
            <a:rPr lang="en-US" altLang="ja-JP" sz="1100">
              <a:solidFill>
                <a:schemeClr val="dk1"/>
              </a:solidFill>
              <a:effectLst/>
              <a:latin typeface="+mn-lt"/>
              <a:ea typeface="+mn-ea"/>
              <a:cs typeface="+mn-cs"/>
            </a:rPr>
            <a:t>59.7</a:t>
          </a:r>
          <a:r>
            <a:rPr lang="ja-JP" altLang="ja-JP" sz="1100">
              <a:solidFill>
                <a:schemeClr val="dk1"/>
              </a:solidFill>
              <a:effectLst/>
              <a:latin typeface="+mn-lt"/>
              <a:ea typeface="+mn-ea"/>
              <a:cs typeface="+mn-cs"/>
            </a:rPr>
            <a:t>％と比べても</a:t>
          </a:r>
          <a:r>
            <a:rPr lang="en-US" altLang="ja-JP" sz="1100">
              <a:solidFill>
                <a:schemeClr val="dk1"/>
              </a:solidFill>
              <a:effectLst/>
              <a:latin typeface="+mn-lt"/>
              <a:ea typeface="+mn-ea"/>
              <a:cs typeface="+mn-cs"/>
            </a:rPr>
            <a:t>2.2</a:t>
          </a:r>
          <a:r>
            <a:rPr lang="ja-JP" altLang="ja-JP" sz="1100">
              <a:solidFill>
                <a:schemeClr val="dk1"/>
              </a:solidFill>
              <a:effectLst/>
              <a:latin typeface="+mn-lt"/>
              <a:ea typeface="+mn-ea"/>
              <a:cs typeface="+mn-cs"/>
            </a:rPr>
            <a:t>％低くなっている。</a:t>
          </a:r>
          <a:endParaRPr lang="ja-JP" altLang="ja-JP">
            <a:effectLst/>
          </a:endParaRPr>
        </a:p>
        <a:p>
          <a:r>
            <a:rPr lang="ja-JP" altLang="ja-JP" sz="1100">
              <a:solidFill>
                <a:schemeClr val="dk1"/>
              </a:solidFill>
              <a:effectLst/>
              <a:latin typeface="+mn-lt"/>
              <a:ea typeface="+mn-ea"/>
              <a:cs typeface="+mn-cs"/>
            </a:rPr>
            <a:t>老朽化した公共施設等も多くなっており、小中学校の再編成も今後控えている。今後は、公共施設等の老朽化を的確に把握し、公共施設等総合管理計画に基づき計画的な管理を図っていく。</a:t>
          </a:r>
          <a:endParaRPr lang="ja-JP" altLang="ja-JP">
            <a:effectLst/>
          </a:endParaRP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id="{B5BFC519-C47A-4EF6-B192-8FD25210DEF6}"/>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id="{4B4E5947-B403-402C-AC53-358FD72AD05C}"/>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a:extLst>
            <a:ext uri="{FF2B5EF4-FFF2-40B4-BE49-F238E27FC236}">
              <a16:creationId xmlns:a16="http://schemas.microsoft.com/office/drawing/2014/main" id="{306E0C8F-F72B-4A3E-B1E5-BF6686194445}"/>
            </a:ext>
          </a:extLst>
        </xdr:cNvPr>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2" name="直線コネクタ 51">
          <a:extLst>
            <a:ext uri="{FF2B5EF4-FFF2-40B4-BE49-F238E27FC236}">
              <a16:creationId xmlns:a16="http://schemas.microsoft.com/office/drawing/2014/main" id="{E8DCC88B-DE40-4380-B426-A2BE833EF5A2}"/>
            </a:ext>
          </a:extLst>
        </xdr:cNvPr>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3" name="テキスト ボックス 52">
          <a:extLst>
            <a:ext uri="{FF2B5EF4-FFF2-40B4-BE49-F238E27FC236}">
              <a16:creationId xmlns:a16="http://schemas.microsoft.com/office/drawing/2014/main" id="{B26B8D2D-6DC6-4ADE-8930-A855F109C6C5}"/>
            </a:ext>
          </a:extLst>
        </xdr:cNvPr>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4" name="直線コネクタ 53">
          <a:extLst>
            <a:ext uri="{FF2B5EF4-FFF2-40B4-BE49-F238E27FC236}">
              <a16:creationId xmlns:a16="http://schemas.microsoft.com/office/drawing/2014/main" id="{7E9D5BBF-A485-4CCB-A210-812432EC041A}"/>
            </a:ext>
          </a:extLst>
        </xdr:cNvPr>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5" name="テキスト ボックス 54">
          <a:extLst>
            <a:ext uri="{FF2B5EF4-FFF2-40B4-BE49-F238E27FC236}">
              <a16:creationId xmlns:a16="http://schemas.microsoft.com/office/drawing/2014/main" id="{6D8D61F3-BF41-48E0-952F-8CBA53EF3060}"/>
            </a:ext>
          </a:extLst>
        </xdr:cNvPr>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6" name="直線コネクタ 55">
          <a:extLst>
            <a:ext uri="{FF2B5EF4-FFF2-40B4-BE49-F238E27FC236}">
              <a16:creationId xmlns:a16="http://schemas.microsoft.com/office/drawing/2014/main" id="{B21EF028-C762-45DD-A517-615923E9966A}"/>
            </a:ext>
          </a:extLst>
        </xdr:cNvPr>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7" name="テキスト ボックス 56">
          <a:extLst>
            <a:ext uri="{FF2B5EF4-FFF2-40B4-BE49-F238E27FC236}">
              <a16:creationId xmlns:a16="http://schemas.microsoft.com/office/drawing/2014/main" id="{CA3BDF84-3ED7-4C01-90F7-BD100676AE1B}"/>
            </a:ext>
          </a:extLst>
        </xdr:cNvPr>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8" name="直線コネクタ 57">
          <a:extLst>
            <a:ext uri="{FF2B5EF4-FFF2-40B4-BE49-F238E27FC236}">
              <a16:creationId xmlns:a16="http://schemas.microsoft.com/office/drawing/2014/main" id="{089C5E9E-18DE-4505-BB12-AC2DCAB22895}"/>
            </a:ext>
          </a:extLst>
        </xdr:cNvPr>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9" name="テキスト ボックス 58">
          <a:extLst>
            <a:ext uri="{FF2B5EF4-FFF2-40B4-BE49-F238E27FC236}">
              <a16:creationId xmlns:a16="http://schemas.microsoft.com/office/drawing/2014/main" id="{7D8E3EC6-99DA-4B9C-A3E5-280DF9600AF0}"/>
            </a:ext>
          </a:extLst>
        </xdr:cNvPr>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0" name="直線コネクタ 59">
          <a:extLst>
            <a:ext uri="{FF2B5EF4-FFF2-40B4-BE49-F238E27FC236}">
              <a16:creationId xmlns:a16="http://schemas.microsoft.com/office/drawing/2014/main" id="{3CBD33BD-8382-43B5-BC14-B744602ECF47}"/>
            </a:ext>
          </a:extLst>
        </xdr:cNvPr>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1" name="テキスト ボックス 60">
          <a:extLst>
            <a:ext uri="{FF2B5EF4-FFF2-40B4-BE49-F238E27FC236}">
              <a16:creationId xmlns:a16="http://schemas.microsoft.com/office/drawing/2014/main" id="{DDEACC73-3AB6-4BFF-833E-76887FC81734}"/>
            </a:ext>
          </a:extLst>
        </xdr:cNvPr>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2" name="直線コネクタ 61">
          <a:extLst>
            <a:ext uri="{FF2B5EF4-FFF2-40B4-BE49-F238E27FC236}">
              <a16:creationId xmlns:a16="http://schemas.microsoft.com/office/drawing/2014/main" id="{818F7050-967F-42DB-87F2-04861FBBC6AA}"/>
            </a:ext>
          </a:extLst>
        </xdr:cNvPr>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3" name="テキスト ボックス 62">
          <a:extLst>
            <a:ext uri="{FF2B5EF4-FFF2-40B4-BE49-F238E27FC236}">
              <a16:creationId xmlns:a16="http://schemas.microsoft.com/office/drawing/2014/main" id="{98097BD4-34BD-4D11-9FEA-077284A38DA2}"/>
            </a:ext>
          </a:extLst>
        </xdr:cNvPr>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4" name="直線コネクタ 63">
          <a:extLst>
            <a:ext uri="{FF2B5EF4-FFF2-40B4-BE49-F238E27FC236}">
              <a16:creationId xmlns:a16="http://schemas.microsoft.com/office/drawing/2014/main" id="{A7692E66-784B-446C-9AE1-55C20A5742F5}"/>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5" name="テキスト ボックス 64">
          <a:extLst>
            <a:ext uri="{FF2B5EF4-FFF2-40B4-BE49-F238E27FC236}">
              <a16:creationId xmlns:a16="http://schemas.microsoft.com/office/drawing/2014/main" id="{145EB6A0-2D76-40EB-8C52-6A4AA11EE4A4}"/>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6" name="有形固定資産減価償却率グラフ枠">
          <a:extLst>
            <a:ext uri="{FF2B5EF4-FFF2-40B4-BE49-F238E27FC236}">
              <a16:creationId xmlns:a16="http://schemas.microsoft.com/office/drawing/2014/main" id="{C5377E6C-E1F7-456D-9982-DF2CA025F518}"/>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132715</xdr:rowOff>
    </xdr:from>
    <xdr:to>
      <xdr:col>23</xdr:col>
      <xdr:colOff>85090</xdr:colOff>
      <xdr:row>34</xdr:row>
      <xdr:rowOff>91712</xdr:rowOff>
    </xdr:to>
    <xdr:cxnSp macro="">
      <xdr:nvCxnSpPr>
        <xdr:cNvPr id="67" name="直線コネクタ 66">
          <a:extLst>
            <a:ext uri="{FF2B5EF4-FFF2-40B4-BE49-F238E27FC236}">
              <a16:creationId xmlns:a16="http://schemas.microsoft.com/office/drawing/2014/main" id="{8A89A376-F3FE-4CBF-AD76-1299EA08B046}"/>
            </a:ext>
          </a:extLst>
        </xdr:cNvPr>
        <xdr:cNvCxnSpPr/>
      </xdr:nvCxnSpPr>
      <xdr:spPr>
        <a:xfrm flipV="1">
          <a:off x="4760595" y="5190490"/>
          <a:ext cx="1270" cy="15020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95539</xdr:rowOff>
    </xdr:from>
    <xdr:ext cx="405111" cy="259045"/>
    <xdr:sp macro="" textlink="">
      <xdr:nvSpPr>
        <xdr:cNvPr id="68" name="有形固定資産減価償却率最小値テキスト">
          <a:extLst>
            <a:ext uri="{FF2B5EF4-FFF2-40B4-BE49-F238E27FC236}">
              <a16:creationId xmlns:a16="http://schemas.microsoft.com/office/drawing/2014/main" id="{FD3CD25A-11FD-45EA-BBC7-44AFDA84F12C}"/>
            </a:ext>
          </a:extLst>
        </xdr:cNvPr>
        <xdr:cNvSpPr txBox="1"/>
      </xdr:nvSpPr>
      <xdr:spPr>
        <a:xfrm>
          <a:off x="4813300" y="6696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91712</xdr:rowOff>
    </xdr:from>
    <xdr:to>
      <xdr:col>23</xdr:col>
      <xdr:colOff>174625</xdr:colOff>
      <xdr:row>34</xdr:row>
      <xdr:rowOff>91712</xdr:rowOff>
    </xdr:to>
    <xdr:cxnSp macro="">
      <xdr:nvCxnSpPr>
        <xdr:cNvPr id="69" name="直線コネクタ 68">
          <a:extLst>
            <a:ext uri="{FF2B5EF4-FFF2-40B4-BE49-F238E27FC236}">
              <a16:creationId xmlns:a16="http://schemas.microsoft.com/office/drawing/2014/main" id="{E31E1B9A-24FC-45E5-961D-F887319428AC}"/>
            </a:ext>
          </a:extLst>
        </xdr:cNvPr>
        <xdr:cNvCxnSpPr/>
      </xdr:nvCxnSpPr>
      <xdr:spPr>
        <a:xfrm>
          <a:off x="4673600" y="6692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79392</xdr:rowOff>
    </xdr:from>
    <xdr:ext cx="405111" cy="259045"/>
    <xdr:sp macro="" textlink="">
      <xdr:nvSpPr>
        <xdr:cNvPr id="70" name="有形固定資産減価償却率最大値テキスト">
          <a:extLst>
            <a:ext uri="{FF2B5EF4-FFF2-40B4-BE49-F238E27FC236}">
              <a16:creationId xmlns:a16="http://schemas.microsoft.com/office/drawing/2014/main" id="{BC6C0EFF-5053-4AA9-BC06-80A9F0FDA13D}"/>
            </a:ext>
          </a:extLst>
        </xdr:cNvPr>
        <xdr:cNvSpPr txBox="1"/>
      </xdr:nvSpPr>
      <xdr:spPr>
        <a:xfrm>
          <a:off x="4813300" y="496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132715</xdr:rowOff>
    </xdr:from>
    <xdr:to>
      <xdr:col>23</xdr:col>
      <xdr:colOff>174625</xdr:colOff>
      <xdr:row>25</xdr:row>
      <xdr:rowOff>132715</xdr:rowOff>
    </xdr:to>
    <xdr:cxnSp macro="">
      <xdr:nvCxnSpPr>
        <xdr:cNvPr id="71" name="直線コネクタ 70">
          <a:extLst>
            <a:ext uri="{FF2B5EF4-FFF2-40B4-BE49-F238E27FC236}">
              <a16:creationId xmlns:a16="http://schemas.microsoft.com/office/drawing/2014/main" id="{AEFECE05-FCB2-4467-99EE-21FD94DAF164}"/>
            </a:ext>
          </a:extLst>
        </xdr:cNvPr>
        <xdr:cNvCxnSpPr/>
      </xdr:nvCxnSpPr>
      <xdr:spPr>
        <a:xfrm>
          <a:off x="4673600" y="5190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157951</xdr:rowOff>
    </xdr:from>
    <xdr:ext cx="405111" cy="259045"/>
    <xdr:sp macro="" textlink="">
      <xdr:nvSpPr>
        <xdr:cNvPr id="72" name="有形固定資産減価償却率平均値テキスト">
          <a:extLst>
            <a:ext uri="{FF2B5EF4-FFF2-40B4-BE49-F238E27FC236}">
              <a16:creationId xmlns:a16="http://schemas.microsoft.com/office/drawing/2014/main" id="{7A13BE59-B38B-4F4A-BC7C-1F8F17F71BE8}"/>
            </a:ext>
          </a:extLst>
        </xdr:cNvPr>
        <xdr:cNvSpPr txBox="1"/>
      </xdr:nvSpPr>
      <xdr:spPr>
        <a:xfrm>
          <a:off x="4813300" y="590152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8074</xdr:rowOff>
    </xdr:from>
    <xdr:to>
      <xdr:col>23</xdr:col>
      <xdr:colOff>136525</xdr:colOff>
      <xdr:row>30</xdr:row>
      <xdr:rowOff>109674</xdr:rowOff>
    </xdr:to>
    <xdr:sp macro="" textlink="">
      <xdr:nvSpPr>
        <xdr:cNvPr id="73" name="フローチャート: 判断 72">
          <a:extLst>
            <a:ext uri="{FF2B5EF4-FFF2-40B4-BE49-F238E27FC236}">
              <a16:creationId xmlns:a16="http://schemas.microsoft.com/office/drawing/2014/main" id="{CAE57677-A30C-43CF-B718-14F8DA6044A1}"/>
            </a:ext>
          </a:extLst>
        </xdr:cNvPr>
        <xdr:cNvSpPr/>
      </xdr:nvSpPr>
      <xdr:spPr>
        <a:xfrm>
          <a:off x="4711700" y="5923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142512</xdr:rowOff>
    </xdr:from>
    <xdr:to>
      <xdr:col>19</xdr:col>
      <xdr:colOff>187325</xdr:colOff>
      <xdr:row>30</xdr:row>
      <xdr:rowOff>72662</xdr:rowOff>
    </xdr:to>
    <xdr:sp macro="" textlink="">
      <xdr:nvSpPr>
        <xdr:cNvPr id="74" name="フローチャート: 判断 73">
          <a:extLst>
            <a:ext uri="{FF2B5EF4-FFF2-40B4-BE49-F238E27FC236}">
              <a16:creationId xmlns:a16="http://schemas.microsoft.com/office/drawing/2014/main" id="{AF2721AA-342F-4459-B207-A568D4BFBA59}"/>
            </a:ext>
          </a:extLst>
        </xdr:cNvPr>
        <xdr:cNvSpPr/>
      </xdr:nvSpPr>
      <xdr:spPr>
        <a:xfrm>
          <a:off x="4000500" y="5886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86995</xdr:rowOff>
    </xdr:from>
    <xdr:to>
      <xdr:col>15</xdr:col>
      <xdr:colOff>187325</xdr:colOff>
      <xdr:row>30</xdr:row>
      <xdr:rowOff>17145</xdr:rowOff>
    </xdr:to>
    <xdr:sp macro="" textlink="">
      <xdr:nvSpPr>
        <xdr:cNvPr id="75" name="フローチャート: 判断 74">
          <a:extLst>
            <a:ext uri="{FF2B5EF4-FFF2-40B4-BE49-F238E27FC236}">
              <a16:creationId xmlns:a16="http://schemas.microsoft.com/office/drawing/2014/main" id="{D3E507D1-B1CE-45D7-BA99-7A03316AB64F}"/>
            </a:ext>
          </a:extLst>
        </xdr:cNvPr>
        <xdr:cNvSpPr/>
      </xdr:nvSpPr>
      <xdr:spPr>
        <a:xfrm>
          <a:off x="3238500" y="583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80826</xdr:rowOff>
    </xdr:from>
    <xdr:to>
      <xdr:col>11</xdr:col>
      <xdr:colOff>187325</xdr:colOff>
      <xdr:row>30</xdr:row>
      <xdr:rowOff>10976</xdr:rowOff>
    </xdr:to>
    <xdr:sp macro="" textlink="">
      <xdr:nvSpPr>
        <xdr:cNvPr id="76" name="フローチャート: 判断 75">
          <a:extLst>
            <a:ext uri="{FF2B5EF4-FFF2-40B4-BE49-F238E27FC236}">
              <a16:creationId xmlns:a16="http://schemas.microsoft.com/office/drawing/2014/main" id="{FF594D76-1DB4-453F-BCDA-4A7B0070F188}"/>
            </a:ext>
          </a:extLst>
        </xdr:cNvPr>
        <xdr:cNvSpPr/>
      </xdr:nvSpPr>
      <xdr:spPr>
        <a:xfrm>
          <a:off x="2476500" y="5824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43815</xdr:rowOff>
    </xdr:from>
    <xdr:to>
      <xdr:col>7</xdr:col>
      <xdr:colOff>187325</xdr:colOff>
      <xdr:row>29</xdr:row>
      <xdr:rowOff>145415</xdr:rowOff>
    </xdr:to>
    <xdr:sp macro="" textlink="">
      <xdr:nvSpPr>
        <xdr:cNvPr id="77" name="フローチャート: 判断 76">
          <a:extLst>
            <a:ext uri="{FF2B5EF4-FFF2-40B4-BE49-F238E27FC236}">
              <a16:creationId xmlns:a16="http://schemas.microsoft.com/office/drawing/2014/main" id="{246CBD94-A375-41BF-8046-F966B7E904A8}"/>
            </a:ext>
          </a:extLst>
        </xdr:cNvPr>
        <xdr:cNvSpPr/>
      </xdr:nvSpPr>
      <xdr:spPr>
        <a:xfrm>
          <a:off x="1714500" y="578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76A5C46E-5523-47FD-842C-7DF3DC1EEF4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08A2459C-8D51-4806-B2DB-F72591F4050F}"/>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0F9EFCE7-0AEF-4924-8EC2-D8E545B0A4C7}"/>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1" name="テキスト ボックス 80">
          <a:extLst>
            <a:ext uri="{FF2B5EF4-FFF2-40B4-BE49-F238E27FC236}">
              <a16:creationId xmlns:a16="http://schemas.microsoft.com/office/drawing/2014/main" id="{F57007F9-83A0-428B-A3C5-5A4A4873FA68}"/>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2" name="テキスト ボックス 81">
          <a:extLst>
            <a:ext uri="{FF2B5EF4-FFF2-40B4-BE49-F238E27FC236}">
              <a16:creationId xmlns:a16="http://schemas.microsoft.com/office/drawing/2014/main" id="{D6C444F7-4264-4821-A535-53D0EE23958D}"/>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6803</xdr:rowOff>
    </xdr:from>
    <xdr:to>
      <xdr:col>23</xdr:col>
      <xdr:colOff>136525</xdr:colOff>
      <xdr:row>29</xdr:row>
      <xdr:rowOff>108403</xdr:rowOff>
    </xdr:to>
    <xdr:sp macro="" textlink="">
      <xdr:nvSpPr>
        <xdr:cNvPr id="83" name="楕円 82">
          <a:extLst>
            <a:ext uri="{FF2B5EF4-FFF2-40B4-BE49-F238E27FC236}">
              <a16:creationId xmlns:a16="http://schemas.microsoft.com/office/drawing/2014/main" id="{16026375-4F4A-4998-98C6-65708E25BF46}"/>
            </a:ext>
          </a:extLst>
        </xdr:cNvPr>
        <xdr:cNvSpPr/>
      </xdr:nvSpPr>
      <xdr:spPr>
        <a:xfrm>
          <a:off x="4711700" y="5750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29680</xdr:rowOff>
    </xdr:from>
    <xdr:ext cx="405111" cy="259045"/>
    <xdr:sp macro="" textlink="">
      <xdr:nvSpPr>
        <xdr:cNvPr id="84" name="有形固定資産減価償却率該当値テキスト">
          <a:extLst>
            <a:ext uri="{FF2B5EF4-FFF2-40B4-BE49-F238E27FC236}">
              <a16:creationId xmlns:a16="http://schemas.microsoft.com/office/drawing/2014/main" id="{D36E9228-F39D-4718-8C5A-6DEAAE61577F}"/>
            </a:ext>
          </a:extLst>
        </xdr:cNvPr>
        <xdr:cNvSpPr txBox="1"/>
      </xdr:nvSpPr>
      <xdr:spPr>
        <a:xfrm>
          <a:off x="4813300" y="5601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156664</xdr:rowOff>
    </xdr:from>
    <xdr:to>
      <xdr:col>19</xdr:col>
      <xdr:colOff>187325</xdr:colOff>
      <xdr:row>29</xdr:row>
      <xdr:rowOff>86814</xdr:rowOff>
    </xdr:to>
    <xdr:sp macro="" textlink="">
      <xdr:nvSpPr>
        <xdr:cNvPr id="85" name="楕円 84">
          <a:extLst>
            <a:ext uri="{FF2B5EF4-FFF2-40B4-BE49-F238E27FC236}">
              <a16:creationId xmlns:a16="http://schemas.microsoft.com/office/drawing/2014/main" id="{C69B727B-4B05-465C-B6C3-7E94B72933F6}"/>
            </a:ext>
          </a:extLst>
        </xdr:cNvPr>
        <xdr:cNvSpPr/>
      </xdr:nvSpPr>
      <xdr:spPr>
        <a:xfrm>
          <a:off x="4000500" y="572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36014</xdr:rowOff>
    </xdr:from>
    <xdr:to>
      <xdr:col>23</xdr:col>
      <xdr:colOff>85725</xdr:colOff>
      <xdr:row>29</xdr:row>
      <xdr:rowOff>57603</xdr:rowOff>
    </xdr:to>
    <xdr:cxnSp macro="">
      <xdr:nvCxnSpPr>
        <xdr:cNvPr id="86" name="直線コネクタ 85">
          <a:extLst>
            <a:ext uri="{FF2B5EF4-FFF2-40B4-BE49-F238E27FC236}">
              <a16:creationId xmlns:a16="http://schemas.microsoft.com/office/drawing/2014/main" id="{0D6AE4FF-45F4-43EF-8394-E094CB19A074}"/>
            </a:ext>
          </a:extLst>
        </xdr:cNvPr>
        <xdr:cNvCxnSpPr/>
      </xdr:nvCxnSpPr>
      <xdr:spPr>
        <a:xfrm>
          <a:off x="4051300" y="5779589"/>
          <a:ext cx="711200" cy="21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63789</xdr:rowOff>
    </xdr:from>
    <xdr:ext cx="405111" cy="259045"/>
    <xdr:sp macro="" textlink="">
      <xdr:nvSpPr>
        <xdr:cNvPr id="87" name="n_1aveValue有形固定資産減価償却率">
          <a:extLst>
            <a:ext uri="{FF2B5EF4-FFF2-40B4-BE49-F238E27FC236}">
              <a16:creationId xmlns:a16="http://schemas.microsoft.com/office/drawing/2014/main" id="{52F06136-0171-42D2-B1FA-01DD463CAFA6}"/>
            </a:ext>
          </a:extLst>
        </xdr:cNvPr>
        <xdr:cNvSpPr txBox="1"/>
      </xdr:nvSpPr>
      <xdr:spPr>
        <a:xfrm>
          <a:off x="3836044" y="59788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33672</xdr:rowOff>
    </xdr:from>
    <xdr:ext cx="405111" cy="259045"/>
    <xdr:sp macro="" textlink="">
      <xdr:nvSpPr>
        <xdr:cNvPr id="88" name="n_2aveValue有形固定資産減価償却率">
          <a:extLst>
            <a:ext uri="{FF2B5EF4-FFF2-40B4-BE49-F238E27FC236}">
              <a16:creationId xmlns:a16="http://schemas.microsoft.com/office/drawing/2014/main" id="{98015697-49D7-4880-B171-A5F82838612F}"/>
            </a:ext>
          </a:extLst>
        </xdr:cNvPr>
        <xdr:cNvSpPr txBox="1"/>
      </xdr:nvSpPr>
      <xdr:spPr>
        <a:xfrm>
          <a:off x="3086744" y="5605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27503</xdr:rowOff>
    </xdr:from>
    <xdr:ext cx="405111" cy="259045"/>
    <xdr:sp macro="" textlink="">
      <xdr:nvSpPr>
        <xdr:cNvPr id="89" name="n_3aveValue有形固定資産減価償却率">
          <a:extLst>
            <a:ext uri="{FF2B5EF4-FFF2-40B4-BE49-F238E27FC236}">
              <a16:creationId xmlns:a16="http://schemas.microsoft.com/office/drawing/2014/main" id="{B1E254FB-E496-4E1A-8130-D428BF6E9F49}"/>
            </a:ext>
          </a:extLst>
        </xdr:cNvPr>
        <xdr:cNvSpPr txBox="1"/>
      </xdr:nvSpPr>
      <xdr:spPr>
        <a:xfrm>
          <a:off x="2324744" y="55996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161942</xdr:rowOff>
    </xdr:from>
    <xdr:ext cx="405111" cy="259045"/>
    <xdr:sp macro="" textlink="">
      <xdr:nvSpPr>
        <xdr:cNvPr id="90" name="n_4aveValue有形固定資産減価償却率">
          <a:extLst>
            <a:ext uri="{FF2B5EF4-FFF2-40B4-BE49-F238E27FC236}">
              <a16:creationId xmlns:a16="http://schemas.microsoft.com/office/drawing/2014/main" id="{A73EBC58-0FC4-4556-AC3A-5DC91CE9B699}"/>
            </a:ext>
          </a:extLst>
        </xdr:cNvPr>
        <xdr:cNvSpPr txBox="1"/>
      </xdr:nvSpPr>
      <xdr:spPr>
        <a:xfrm>
          <a:off x="1562744" y="5562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103341</xdr:rowOff>
    </xdr:from>
    <xdr:ext cx="405111" cy="259045"/>
    <xdr:sp macro="" textlink="">
      <xdr:nvSpPr>
        <xdr:cNvPr id="91" name="n_1mainValue有形固定資産減価償却率">
          <a:extLst>
            <a:ext uri="{FF2B5EF4-FFF2-40B4-BE49-F238E27FC236}">
              <a16:creationId xmlns:a16="http://schemas.microsoft.com/office/drawing/2014/main" id="{A8BB63FE-9D3E-40E8-BBE5-65F5065D65EC}"/>
            </a:ext>
          </a:extLst>
        </xdr:cNvPr>
        <xdr:cNvSpPr txBox="1"/>
      </xdr:nvSpPr>
      <xdr:spPr>
        <a:xfrm>
          <a:off x="3836044" y="5504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2" name="正方形/長方形 91">
          <a:extLst>
            <a:ext uri="{FF2B5EF4-FFF2-40B4-BE49-F238E27FC236}">
              <a16:creationId xmlns:a16="http://schemas.microsoft.com/office/drawing/2014/main" id="{484FADC2-E37F-49CC-8FDB-A7B0245F23CE}"/>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3" name="正方形/長方形 92">
          <a:extLst>
            <a:ext uri="{FF2B5EF4-FFF2-40B4-BE49-F238E27FC236}">
              <a16:creationId xmlns:a16="http://schemas.microsoft.com/office/drawing/2014/main" id="{E79BAA63-62EF-4488-90DA-738BFF8600AE}"/>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4" name="正方形/長方形 93">
          <a:extLst>
            <a:ext uri="{FF2B5EF4-FFF2-40B4-BE49-F238E27FC236}">
              <a16:creationId xmlns:a16="http://schemas.microsoft.com/office/drawing/2014/main" id="{0CFE4575-A612-4A29-8B99-2C4D096BD12A}"/>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[ 474.3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5" name="正方形/長方形 94">
          <a:extLst>
            <a:ext uri="{FF2B5EF4-FFF2-40B4-BE49-F238E27FC236}">
              <a16:creationId xmlns:a16="http://schemas.microsoft.com/office/drawing/2014/main" id="{360E83DA-372A-4239-9842-FE5B9308BB54}"/>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6" name="正方形/長方形 95">
          <a:extLst>
            <a:ext uri="{FF2B5EF4-FFF2-40B4-BE49-F238E27FC236}">
              <a16:creationId xmlns:a16="http://schemas.microsoft.com/office/drawing/2014/main" id="{559EE0CB-BA9D-4DDC-819A-979F230BB5E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7" name="正方形/長方形 96">
          <a:extLst>
            <a:ext uri="{FF2B5EF4-FFF2-40B4-BE49-F238E27FC236}">
              <a16:creationId xmlns:a16="http://schemas.microsoft.com/office/drawing/2014/main" id="{D4839699-22DD-46A1-AC6C-46A10B683D32}"/>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8" name="正方形/長方形 97">
          <a:extLst>
            <a:ext uri="{FF2B5EF4-FFF2-40B4-BE49-F238E27FC236}">
              <a16:creationId xmlns:a16="http://schemas.microsoft.com/office/drawing/2014/main" id="{AB38CDA1-61B4-44E2-8FC7-1F01ECEB827E}"/>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9" name="正方形/長方形 98">
          <a:extLst>
            <a:ext uri="{FF2B5EF4-FFF2-40B4-BE49-F238E27FC236}">
              <a16:creationId xmlns:a16="http://schemas.microsoft.com/office/drawing/2014/main" id="{24DAD164-9AAD-4EA7-968E-7A863D373CC3}"/>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0" name="正方形/長方形 99">
          <a:extLst>
            <a:ext uri="{FF2B5EF4-FFF2-40B4-BE49-F238E27FC236}">
              <a16:creationId xmlns:a16="http://schemas.microsoft.com/office/drawing/2014/main" id="{EFDB16DD-A796-46DD-B685-27DB66A7C595}"/>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1" name="正方形/長方形 100">
          <a:extLst>
            <a:ext uri="{FF2B5EF4-FFF2-40B4-BE49-F238E27FC236}">
              <a16:creationId xmlns:a16="http://schemas.microsoft.com/office/drawing/2014/main" id="{D166163D-47D1-4CB8-81BC-8185D4BEAE9E}"/>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2" name="正方形/長方形 101">
          <a:extLst>
            <a:ext uri="{FF2B5EF4-FFF2-40B4-BE49-F238E27FC236}">
              <a16:creationId xmlns:a16="http://schemas.microsoft.com/office/drawing/2014/main" id="{E7CE3F01-FFE7-40BA-8585-725614BF7315}"/>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3" name="正方形/長方形 102">
          <a:extLst>
            <a:ext uri="{FF2B5EF4-FFF2-40B4-BE49-F238E27FC236}">
              <a16:creationId xmlns:a16="http://schemas.microsoft.com/office/drawing/2014/main" id="{CEBAF055-A8C1-42F7-900C-F92C5A2129B6}"/>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4" name="テキスト ボックス 103">
          <a:extLst>
            <a:ext uri="{FF2B5EF4-FFF2-40B4-BE49-F238E27FC236}">
              <a16:creationId xmlns:a16="http://schemas.microsoft.com/office/drawing/2014/main" id="{9F72C327-0D12-4EF8-AC23-8504735C00E1}"/>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年度は、</a:t>
          </a:r>
          <a:r>
            <a:rPr kumimoji="1" lang="en-US" altLang="ja-JP" sz="1100">
              <a:solidFill>
                <a:schemeClr val="dk1"/>
              </a:solidFill>
              <a:effectLst/>
              <a:latin typeface="+mn-lt"/>
              <a:ea typeface="+mn-ea"/>
              <a:cs typeface="+mn-cs"/>
            </a:rPr>
            <a:t>474.3</a:t>
          </a:r>
          <a:r>
            <a:rPr kumimoji="1" lang="ja-JP" altLang="ja-JP" sz="1100">
              <a:solidFill>
                <a:schemeClr val="dk1"/>
              </a:solidFill>
              <a:effectLst/>
              <a:latin typeface="+mn-lt"/>
              <a:ea typeface="+mn-ea"/>
              <a:cs typeface="+mn-cs"/>
            </a:rPr>
            <a:t>％で類似団体内平均値</a:t>
          </a:r>
          <a:r>
            <a:rPr kumimoji="1" lang="en-US" altLang="ja-JP" sz="1100">
              <a:solidFill>
                <a:schemeClr val="dk1"/>
              </a:solidFill>
              <a:effectLst/>
              <a:latin typeface="+mn-lt"/>
              <a:ea typeface="+mn-ea"/>
              <a:cs typeface="+mn-cs"/>
            </a:rPr>
            <a:t>513.6</a:t>
          </a:r>
          <a:r>
            <a:rPr kumimoji="1" lang="ja-JP" altLang="ja-JP" sz="1100">
              <a:solidFill>
                <a:schemeClr val="dk1"/>
              </a:solidFill>
              <a:effectLst/>
              <a:latin typeface="+mn-lt"/>
              <a:ea typeface="+mn-ea"/>
              <a:cs typeface="+mn-cs"/>
            </a:rPr>
            <a:t>％と比べ</a:t>
          </a:r>
          <a:r>
            <a:rPr kumimoji="1" lang="en-US" altLang="ja-JP" sz="1100">
              <a:solidFill>
                <a:schemeClr val="dk1"/>
              </a:solidFill>
              <a:effectLst/>
              <a:latin typeface="+mn-lt"/>
              <a:ea typeface="+mn-ea"/>
              <a:cs typeface="+mn-cs"/>
            </a:rPr>
            <a:t>39.3</a:t>
          </a:r>
          <a:r>
            <a:rPr kumimoji="1" lang="ja-JP" altLang="ja-JP" sz="1100">
              <a:solidFill>
                <a:schemeClr val="dk1"/>
              </a:solidFill>
              <a:effectLst/>
              <a:latin typeface="+mn-lt"/>
              <a:ea typeface="+mn-ea"/>
              <a:cs typeface="+mn-cs"/>
            </a:rPr>
            <a:t>％高くなっている。</a:t>
          </a:r>
          <a:endParaRPr lang="ja-JP" altLang="ja-JP">
            <a:effectLst/>
          </a:endParaRPr>
        </a:p>
        <a:p>
          <a:r>
            <a:rPr kumimoji="1" lang="ja-JP" altLang="ja-JP" sz="1100">
              <a:solidFill>
                <a:schemeClr val="dk1"/>
              </a:solidFill>
              <a:effectLst/>
              <a:latin typeface="+mn-lt"/>
              <a:ea typeface="+mn-ea"/>
              <a:cs typeface="+mn-cs"/>
            </a:rPr>
            <a:t>全国平均</a:t>
          </a:r>
          <a:r>
            <a:rPr kumimoji="1" lang="en-US" altLang="ja-JP" sz="1100">
              <a:solidFill>
                <a:schemeClr val="dk1"/>
              </a:solidFill>
              <a:effectLst/>
              <a:latin typeface="+mn-lt"/>
              <a:ea typeface="+mn-ea"/>
              <a:cs typeface="+mn-cs"/>
            </a:rPr>
            <a:t>476.3</a:t>
          </a:r>
          <a:r>
            <a:rPr kumimoji="1" lang="ja-JP" altLang="ja-JP" sz="1100">
              <a:solidFill>
                <a:schemeClr val="dk1"/>
              </a:solidFill>
              <a:effectLst/>
              <a:latin typeface="+mn-lt"/>
              <a:ea typeface="+mn-ea"/>
              <a:cs typeface="+mn-cs"/>
            </a:rPr>
            <a:t>％と比べてると低い水準となっているが、今後も分子である将来負担額（地方債の現在高等）の減少及び分母となる経常一般財源等（地方税等）の増加を図っていく。</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05" name="テキスト ボックス 104">
          <a:extLst>
            <a:ext uri="{FF2B5EF4-FFF2-40B4-BE49-F238E27FC236}">
              <a16:creationId xmlns:a16="http://schemas.microsoft.com/office/drawing/2014/main" id="{35BEDC8E-94D5-467C-B6AF-687C68C41889}"/>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6" name="直線コネクタ 105">
          <a:extLst>
            <a:ext uri="{FF2B5EF4-FFF2-40B4-BE49-F238E27FC236}">
              <a16:creationId xmlns:a16="http://schemas.microsoft.com/office/drawing/2014/main" id="{50FA32D8-14B0-4DED-A773-11954E938224}"/>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07" name="テキスト ボックス 106">
          <a:extLst>
            <a:ext uri="{FF2B5EF4-FFF2-40B4-BE49-F238E27FC236}">
              <a16:creationId xmlns:a16="http://schemas.microsoft.com/office/drawing/2014/main" id="{D7872E7C-E688-47F4-AC6D-C383C0F3A9E1}"/>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08" name="直線コネクタ 107">
          <a:extLst>
            <a:ext uri="{FF2B5EF4-FFF2-40B4-BE49-F238E27FC236}">
              <a16:creationId xmlns:a16="http://schemas.microsoft.com/office/drawing/2014/main" id="{12D9FD40-3618-4CA3-91B5-E616144C0AB3}"/>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09" name="テキスト ボックス 108">
          <a:extLst>
            <a:ext uri="{FF2B5EF4-FFF2-40B4-BE49-F238E27FC236}">
              <a16:creationId xmlns:a16="http://schemas.microsoft.com/office/drawing/2014/main" id="{95200A7B-FA56-4CF9-A741-05C28851DEB8}"/>
            </a:ext>
          </a:extLst>
        </xdr:cNvPr>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0" name="直線コネクタ 109">
          <a:extLst>
            <a:ext uri="{FF2B5EF4-FFF2-40B4-BE49-F238E27FC236}">
              <a16:creationId xmlns:a16="http://schemas.microsoft.com/office/drawing/2014/main" id="{D8CE13C9-A1F7-4BEB-8FD8-C82B6DAF34D7}"/>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1" name="テキスト ボックス 110">
          <a:extLst>
            <a:ext uri="{FF2B5EF4-FFF2-40B4-BE49-F238E27FC236}">
              <a16:creationId xmlns:a16="http://schemas.microsoft.com/office/drawing/2014/main" id="{F86D7BDD-77C5-4F75-917F-81C9BE448B94}"/>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2" name="直線コネクタ 111">
          <a:extLst>
            <a:ext uri="{FF2B5EF4-FFF2-40B4-BE49-F238E27FC236}">
              <a16:creationId xmlns:a16="http://schemas.microsoft.com/office/drawing/2014/main" id="{467B9BB1-FB50-499F-AD64-827E3E6B6A3E}"/>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3" name="テキスト ボックス 112">
          <a:extLst>
            <a:ext uri="{FF2B5EF4-FFF2-40B4-BE49-F238E27FC236}">
              <a16:creationId xmlns:a16="http://schemas.microsoft.com/office/drawing/2014/main" id="{3CF6C25B-C97D-4A13-8567-A119B5DF07A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4" name="直線コネクタ 113">
          <a:extLst>
            <a:ext uri="{FF2B5EF4-FFF2-40B4-BE49-F238E27FC236}">
              <a16:creationId xmlns:a16="http://schemas.microsoft.com/office/drawing/2014/main" id="{D5FADF32-FAA3-4E6F-90BE-7DB2E08348C2}"/>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5" name="テキスト ボックス 114">
          <a:extLst>
            <a:ext uri="{FF2B5EF4-FFF2-40B4-BE49-F238E27FC236}">
              <a16:creationId xmlns:a16="http://schemas.microsoft.com/office/drawing/2014/main" id="{687F3FF5-39F6-49BC-A2EB-37641BD7DC7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6" name="直線コネクタ 115">
          <a:extLst>
            <a:ext uri="{FF2B5EF4-FFF2-40B4-BE49-F238E27FC236}">
              <a16:creationId xmlns:a16="http://schemas.microsoft.com/office/drawing/2014/main" id="{10C2AD0B-AD67-4FC3-8475-60EFDF66F846}"/>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25</xdr:row>
      <xdr:rowOff>161257</xdr:rowOff>
    </xdr:from>
    <xdr:ext cx="410689" cy="225703"/>
    <xdr:sp macro="" textlink="">
      <xdr:nvSpPr>
        <xdr:cNvPr id="117" name="テキスト ボックス 116">
          <a:extLst>
            <a:ext uri="{FF2B5EF4-FFF2-40B4-BE49-F238E27FC236}">
              <a16:creationId xmlns:a16="http://schemas.microsoft.com/office/drawing/2014/main" id="{F042BA2E-642B-4CE7-8812-E8E874A04CB9}"/>
            </a:ext>
          </a:extLst>
        </xdr:cNvPr>
        <xdr:cNvSpPr txBox="1"/>
      </xdr:nvSpPr>
      <xdr:spPr>
        <a:xfrm>
          <a:off x="10828811" y="52190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8" name="直線コネクタ 117">
          <a:extLst>
            <a:ext uri="{FF2B5EF4-FFF2-40B4-BE49-F238E27FC236}">
              <a16:creationId xmlns:a16="http://schemas.microsoft.com/office/drawing/2014/main" id="{7BD11F9B-5E74-4893-B6E3-D8B00845FD4B}"/>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23</xdr:row>
      <xdr:rowOff>144324</xdr:rowOff>
    </xdr:from>
    <xdr:ext cx="308097" cy="225703"/>
    <xdr:sp macro="" textlink="">
      <xdr:nvSpPr>
        <xdr:cNvPr id="119" name="テキスト ボックス 118">
          <a:extLst>
            <a:ext uri="{FF2B5EF4-FFF2-40B4-BE49-F238E27FC236}">
              <a16:creationId xmlns:a16="http://schemas.microsoft.com/office/drawing/2014/main" id="{74EE0BC9-E8AC-4366-869E-02BB420FDA4F}"/>
            </a:ext>
          </a:extLst>
        </xdr:cNvPr>
        <xdr:cNvSpPr txBox="1"/>
      </xdr:nvSpPr>
      <xdr:spPr>
        <a:xfrm>
          <a:off x="109314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0" name="債務償還比率グラフ枠">
          <a:extLst>
            <a:ext uri="{FF2B5EF4-FFF2-40B4-BE49-F238E27FC236}">
              <a16:creationId xmlns:a16="http://schemas.microsoft.com/office/drawing/2014/main" id="{4E52C8B8-9836-4F25-802A-3996236B8CFA}"/>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67056</xdr:rowOff>
    </xdr:from>
    <xdr:to>
      <xdr:col>76</xdr:col>
      <xdr:colOff>21589</xdr:colOff>
      <xdr:row>34</xdr:row>
      <xdr:rowOff>21082</xdr:rowOff>
    </xdr:to>
    <xdr:cxnSp macro="">
      <xdr:nvCxnSpPr>
        <xdr:cNvPr id="121" name="直線コネクタ 120">
          <a:extLst>
            <a:ext uri="{FF2B5EF4-FFF2-40B4-BE49-F238E27FC236}">
              <a16:creationId xmlns:a16="http://schemas.microsoft.com/office/drawing/2014/main" id="{15B86C39-7B00-441A-8ACB-2049A89E60C4}"/>
            </a:ext>
          </a:extLst>
        </xdr:cNvPr>
        <xdr:cNvCxnSpPr/>
      </xdr:nvCxnSpPr>
      <xdr:spPr>
        <a:xfrm flipV="1">
          <a:off x="14793595" y="5296281"/>
          <a:ext cx="1269" cy="13256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24909</xdr:rowOff>
    </xdr:from>
    <xdr:ext cx="469744" cy="259045"/>
    <xdr:sp macro="" textlink="">
      <xdr:nvSpPr>
        <xdr:cNvPr id="122" name="債務償還比率最小値テキスト">
          <a:extLst>
            <a:ext uri="{FF2B5EF4-FFF2-40B4-BE49-F238E27FC236}">
              <a16:creationId xmlns:a16="http://schemas.microsoft.com/office/drawing/2014/main" id="{235664A8-040D-4398-8D42-A8567E12D71C}"/>
            </a:ext>
          </a:extLst>
        </xdr:cNvPr>
        <xdr:cNvSpPr txBox="1"/>
      </xdr:nvSpPr>
      <xdr:spPr>
        <a:xfrm>
          <a:off x="14846300" y="6625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21082</xdr:rowOff>
    </xdr:from>
    <xdr:to>
      <xdr:col>76</xdr:col>
      <xdr:colOff>111125</xdr:colOff>
      <xdr:row>34</xdr:row>
      <xdr:rowOff>21082</xdr:rowOff>
    </xdr:to>
    <xdr:cxnSp macro="">
      <xdr:nvCxnSpPr>
        <xdr:cNvPr id="123" name="直線コネクタ 122">
          <a:extLst>
            <a:ext uri="{FF2B5EF4-FFF2-40B4-BE49-F238E27FC236}">
              <a16:creationId xmlns:a16="http://schemas.microsoft.com/office/drawing/2014/main" id="{7199EAF2-C4E1-4451-9734-5AC03A25D3E4}"/>
            </a:ext>
          </a:extLst>
        </xdr:cNvPr>
        <xdr:cNvCxnSpPr/>
      </xdr:nvCxnSpPr>
      <xdr:spPr>
        <a:xfrm>
          <a:off x="14706600" y="6621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13733</xdr:rowOff>
    </xdr:from>
    <xdr:ext cx="469744" cy="259045"/>
    <xdr:sp macro="" textlink="">
      <xdr:nvSpPr>
        <xdr:cNvPr id="124" name="債務償還比率最大値テキスト">
          <a:extLst>
            <a:ext uri="{FF2B5EF4-FFF2-40B4-BE49-F238E27FC236}">
              <a16:creationId xmlns:a16="http://schemas.microsoft.com/office/drawing/2014/main" id="{743E9C3C-D698-434D-AC78-7F6CEAFF6DE1}"/>
            </a:ext>
          </a:extLst>
        </xdr:cNvPr>
        <xdr:cNvSpPr txBox="1"/>
      </xdr:nvSpPr>
      <xdr:spPr>
        <a:xfrm>
          <a:off x="14846300" y="5071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67056</xdr:rowOff>
    </xdr:from>
    <xdr:to>
      <xdr:col>76</xdr:col>
      <xdr:colOff>111125</xdr:colOff>
      <xdr:row>26</xdr:row>
      <xdr:rowOff>67056</xdr:rowOff>
    </xdr:to>
    <xdr:cxnSp macro="">
      <xdr:nvCxnSpPr>
        <xdr:cNvPr id="125" name="直線コネクタ 124">
          <a:extLst>
            <a:ext uri="{FF2B5EF4-FFF2-40B4-BE49-F238E27FC236}">
              <a16:creationId xmlns:a16="http://schemas.microsoft.com/office/drawing/2014/main" id="{210AD8C9-0EBD-4177-9AF6-3D1549CEAA45}"/>
            </a:ext>
          </a:extLst>
        </xdr:cNvPr>
        <xdr:cNvCxnSpPr/>
      </xdr:nvCxnSpPr>
      <xdr:spPr>
        <a:xfrm>
          <a:off x="14706600" y="5296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61104</xdr:rowOff>
    </xdr:from>
    <xdr:ext cx="469744" cy="259045"/>
    <xdr:sp macro="" textlink="">
      <xdr:nvSpPr>
        <xdr:cNvPr id="126" name="債務償還比率平均値テキスト">
          <a:extLst>
            <a:ext uri="{FF2B5EF4-FFF2-40B4-BE49-F238E27FC236}">
              <a16:creationId xmlns:a16="http://schemas.microsoft.com/office/drawing/2014/main" id="{6BE01A11-EE2F-46F5-881A-91B210077074}"/>
            </a:ext>
          </a:extLst>
        </xdr:cNvPr>
        <xdr:cNvSpPr txBox="1"/>
      </xdr:nvSpPr>
      <xdr:spPr>
        <a:xfrm>
          <a:off x="14846300" y="58046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82677</xdr:rowOff>
    </xdr:from>
    <xdr:to>
      <xdr:col>76</xdr:col>
      <xdr:colOff>73025</xdr:colOff>
      <xdr:row>30</xdr:row>
      <xdr:rowOff>12827</xdr:rowOff>
    </xdr:to>
    <xdr:sp macro="" textlink="">
      <xdr:nvSpPr>
        <xdr:cNvPr id="127" name="フローチャート: 判断 126">
          <a:extLst>
            <a:ext uri="{FF2B5EF4-FFF2-40B4-BE49-F238E27FC236}">
              <a16:creationId xmlns:a16="http://schemas.microsoft.com/office/drawing/2014/main" id="{A36784C0-AD81-4B57-BD0B-F41FA768C991}"/>
            </a:ext>
          </a:extLst>
        </xdr:cNvPr>
        <xdr:cNvSpPr/>
      </xdr:nvSpPr>
      <xdr:spPr>
        <a:xfrm>
          <a:off x="14744700" y="582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155554</xdr:rowOff>
    </xdr:from>
    <xdr:to>
      <xdr:col>72</xdr:col>
      <xdr:colOff>123825</xdr:colOff>
      <xdr:row>31</xdr:row>
      <xdr:rowOff>85704</xdr:rowOff>
    </xdr:to>
    <xdr:sp macro="" textlink="">
      <xdr:nvSpPr>
        <xdr:cNvPr id="128" name="フローチャート: 判断 127">
          <a:extLst>
            <a:ext uri="{FF2B5EF4-FFF2-40B4-BE49-F238E27FC236}">
              <a16:creationId xmlns:a16="http://schemas.microsoft.com/office/drawing/2014/main" id="{620C0497-CC61-4BD8-8A20-FE57EF58E2A5}"/>
            </a:ext>
          </a:extLst>
        </xdr:cNvPr>
        <xdr:cNvSpPr/>
      </xdr:nvSpPr>
      <xdr:spPr>
        <a:xfrm>
          <a:off x="14033500" y="6070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91154</xdr:rowOff>
    </xdr:from>
    <xdr:to>
      <xdr:col>68</xdr:col>
      <xdr:colOff>123825</xdr:colOff>
      <xdr:row>32</xdr:row>
      <xdr:rowOff>21304</xdr:rowOff>
    </xdr:to>
    <xdr:sp macro="" textlink="">
      <xdr:nvSpPr>
        <xdr:cNvPr id="129" name="フローチャート: 判断 128">
          <a:extLst>
            <a:ext uri="{FF2B5EF4-FFF2-40B4-BE49-F238E27FC236}">
              <a16:creationId xmlns:a16="http://schemas.microsoft.com/office/drawing/2014/main" id="{5698832E-E293-4142-80CC-A1ABC3F549FD}"/>
            </a:ext>
          </a:extLst>
        </xdr:cNvPr>
        <xdr:cNvSpPr/>
      </xdr:nvSpPr>
      <xdr:spPr>
        <a:xfrm>
          <a:off x="13271500" y="6177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85577</xdr:rowOff>
    </xdr:from>
    <xdr:to>
      <xdr:col>64</xdr:col>
      <xdr:colOff>123825</xdr:colOff>
      <xdr:row>32</xdr:row>
      <xdr:rowOff>15727</xdr:rowOff>
    </xdr:to>
    <xdr:sp macro="" textlink="">
      <xdr:nvSpPr>
        <xdr:cNvPr id="130" name="フローチャート: 判断 129">
          <a:extLst>
            <a:ext uri="{FF2B5EF4-FFF2-40B4-BE49-F238E27FC236}">
              <a16:creationId xmlns:a16="http://schemas.microsoft.com/office/drawing/2014/main" id="{38477CDD-8A87-4F6A-B487-5FB5F8C2540A}"/>
            </a:ext>
          </a:extLst>
        </xdr:cNvPr>
        <xdr:cNvSpPr/>
      </xdr:nvSpPr>
      <xdr:spPr>
        <a:xfrm>
          <a:off x="12509500" y="6172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94213</xdr:rowOff>
    </xdr:from>
    <xdr:to>
      <xdr:col>60</xdr:col>
      <xdr:colOff>123825</xdr:colOff>
      <xdr:row>32</xdr:row>
      <xdr:rowOff>24363</xdr:rowOff>
    </xdr:to>
    <xdr:sp macro="" textlink="">
      <xdr:nvSpPr>
        <xdr:cNvPr id="131" name="フローチャート: 判断 130">
          <a:extLst>
            <a:ext uri="{FF2B5EF4-FFF2-40B4-BE49-F238E27FC236}">
              <a16:creationId xmlns:a16="http://schemas.microsoft.com/office/drawing/2014/main" id="{AC78A97E-5497-4D98-8C1E-C1A4844A835A}"/>
            </a:ext>
          </a:extLst>
        </xdr:cNvPr>
        <xdr:cNvSpPr/>
      </xdr:nvSpPr>
      <xdr:spPr>
        <a:xfrm>
          <a:off x="11747500" y="6180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2" name="テキスト ボックス 131">
          <a:extLst>
            <a:ext uri="{FF2B5EF4-FFF2-40B4-BE49-F238E27FC236}">
              <a16:creationId xmlns:a16="http://schemas.microsoft.com/office/drawing/2014/main" id="{C04E2288-60E5-436A-ABEE-FDC357240BB4}"/>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3" name="テキスト ボックス 132">
          <a:extLst>
            <a:ext uri="{FF2B5EF4-FFF2-40B4-BE49-F238E27FC236}">
              <a16:creationId xmlns:a16="http://schemas.microsoft.com/office/drawing/2014/main" id="{77DF3C98-F6CB-4D83-95B6-36D4A48FF825}"/>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4" name="テキスト ボックス 133">
          <a:extLst>
            <a:ext uri="{FF2B5EF4-FFF2-40B4-BE49-F238E27FC236}">
              <a16:creationId xmlns:a16="http://schemas.microsoft.com/office/drawing/2014/main" id="{D27352DC-7356-4FB9-AF5E-88524064226C}"/>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5" name="テキスト ボックス 134">
          <a:extLst>
            <a:ext uri="{FF2B5EF4-FFF2-40B4-BE49-F238E27FC236}">
              <a16:creationId xmlns:a16="http://schemas.microsoft.com/office/drawing/2014/main" id="{A5B2A06A-1352-45BD-B5EA-C5BBC6E62FD8}"/>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6" name="テキスト ボックス 135">
          <a:extLst>
            <a:ext uri="{FF2B5EF4-FFF2-40B4-BE49-F238E27FC236}">
              <a16:creationId xmlns:a16="http://schemas.microsoft.com/office/drawing/2014/main" id="{D448822B-AE36-4AA4-9077-BA544E31F2AB}"/>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11970</xdr:rowOff>
    </xdr:from>
    <xdr:to>
      <xdr:col>76</xdr:col>
      <xdr:colOff>73025</xdr:colOff>
      <xdr:row>29</xdr:row>
      <xdr:rowOff>113570</xdr:rowOff>
    </xdr:to>
    <xdr:sp macro="" textlink="">
      <xdr:nvSpPr>
        <xdr:cNvPr id="137" name="楕円 136">
          <a:extLst>
            <a:ext uri="{FF2B5EF4-FFF2-40B4-BE49-F238E27FC236}">
              <a16:creationId xmlns:a16="http://schemas.microsoft.com/office/drawing/2014/main" id="{056C20D0-6037-4986-AA48-400D4C7B2B1F}"/>
            </a:ext>
          </a:extLst>
        </xdr:cNvPr>
        <xdr:cNvSpPr/>
      </xdr:nvSpPr>
      <xdr:spPr>
        <a:xfrm>
          <a:off x="14744700" y="5755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28</xdr:row>
      <xdr:rowOff>34847</xdr:rowOff>
    </xdr:from>
    <xdr:ext cx="469744" cy="259045"/>
    <xdr:sp macro="" textlink="">
      <xdr:nvSpPr>
        <xdr:cNvPr id="138" name="債務償還比率該当値テキスト">
          <a:extLst>
            <a:ext uri="{FF2B5EF4-FFF2-40B4-BE49-F238E27FC236}">
              <a16:creationId xmlns:a16="http://schemas.microsoft.com/office/drawing/2014/main" id="{D63BB86A-3421-4D58-9B12-E8E413E33150}"/>
            </a:ext>
          </a:extLst>
        </xdr:cNvPr>
        <xdr:cNvSpPr txBox="1"/>
      </xdr:nvSpPr>
      <xdr:spPr>
        <a:xfrm>
          <a:off x="14846300" y="5606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62188</xdr:rowOff>
    </xdr:from>
    <xdr:to>
      <xdr:col>72</xdr:col>
      <xdr:colOff>123825</xdr:colOff>
      <xdr:row>31</xdr:row>
      <xdr:rowOff>163788</xdr:rowOff>
    </xdr:to>
    <xdr:sp macro="" textlink="">
      <xdr:nvSpPr>
        <xdr:cNvPr id="139" name="楕円 138">
          <a:extLst>
            <a:ext uri="{FF2B5EF4-FFF2-40B4-BE49-F238E27FC236}">
              <a16:creationId xmlns:a16="http://schemas.microsoft.com/office/drawing/2014/main" id="{6D176B1D-D80C-4F53-8EF0-E63030EE4587}"/>
            </a:ext>
          </a:extLst>
        </xdr:cNvPr>
        <xdr:cNvSpPr/>
      </xdr:nvSpPr>
      <xdr:spPr>
        <a:xfrm>
          <a:off x="14033500" y="6148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62770</xdr:rowOff>
    </xdr:from>
    <xdr:to>
      <xdr:col>76</xdr:col>
      <xdr:colOff>22225</xdr:colOff>
      <xdr:row>31</xdr:row>
      <xdr:rowOff>112988</xdr:rowOff>
    </xdr:to>
    <xdr:cxnSp macro="">
      <xdr:nvCxnSpPr>
        <xdr:cNvPr id="140" name="直線コネクタ 139">
          <a:extLst>
            <a:ext uri="{FF2B5EF4-FFF2-40B4-BE49-F238E27FC236}">
              <a16:creationId xmlns:a16="http://schemas.microsoft.com/office/drawing/2014/main" id="{505B8E3D-0DC6-46E9-8FF4-9515E55C2388}"/>
            </a:ext>
          </a:extLst>
        </xdr:cNvPr>
        <xdr:cNvCxnSpPr/>
      </xdr:nvCxnSpPr>
      <xdr:spPr>
        <a:xfrm flipV="1">
          <a:off x="14084300" y="5806345"/>
          <a:ext cx="711200" cy="393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164931</xdr:rowOff>
    </xdr:from>
    <xdr:to>
      <xdr:col>68</xdr:col>
      <xdr:colOff>123825</xdr:colOff>
      <xdr:row>33</xdr:row>
      <xdr:rowOff>95081</xdr:rowOff>
    </xdr:to>
    <xdr:sp macro="" textlink="">
      <xdr:nvSpPr>
        <xdr:cNvPr id="141" name="楕円 140">
          <a:extLst>
            <a:ext uri="{FF2B5EF4-FFF2-40B4-BE49-F238E27FC236}">
              <a16:creationId xmlns:a16="http://schemas.microsoft.com/office/drawing/2014/main" id="{5BF8CEAD-ED8E-4FDD-9611-0B7A64A184D3}"/>
            </a:ext>
          </a:extLst>
        </xdr:cNvPr>
        <xdr:cNvSpPr/>
      </xdr:nvSpPr>
      <xdr:spPr>
        <a:xfrm>
          <a:off x="13271500" y="6422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112988</xdr:rowOff>
    </xdr:from>
    <xdr:to>
      <xdr:col>72</xdr:col>
      <xdr:colOff>73025</xdr:colOff>
      <xdr:row>33</xdr:row>
      <xdr:rowOff>44281</xdr:rowOff>
    </xdr:to>
    <xdr:cxnSp macro="">
      <xdr:nvCxnSpPr>
        <xdr:cNvPr id="142" name="直線コネクタ 141">
          <a:extLst>
            <a:ext uri="{FF2B5EF4-FFF2-40B4-BE49-F238E27FC236}">
              <a16:creationId xmlns:a16="http://schemas.microsoft.com/office/drawing/2014/main" id="{38AD997A-9DFD-4397-8AF3-B05FA8950D15}"/>
            </a:ext>
          </a:extLst>
        </xdr:cNvPr>
        <xdr:cNvCxnSpPr/>
      </xdr:nvCxnSpPr>
      <xdr:spPr>
        <a:xfrm flipV="1">
          <a:off x="13322300" y="6199463"/>
          <a:ext cx="762000" cy="274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158454</xdr:rowOff>
    </xdr:from>
    <xdr:to>
      <xdr:col>64</xdr:col>
      <xdr:colOff>123825</xdr:colOff>
      <xdr:row>33</xdr:row>
      <xdr:rowOff>88604</xdr:rowOff>
    </xdr:to>
    <xdr:sp macro="" textlink="">
      <xdr:nvSpPr>
        <xdr:cNvPr id="143" name="楕円 142">
          <a:extLst>
            <a:ext uri="{FF2B5EF4-FFF2-40B4-BE49-F238E27FC236}">
              <a16:creationId xmlns:a16="http://schemas.microsoft.com/office/drawing/2014/main" id="{ADB438DC-8911-4F12-92F0-AA3900668F51}"/>
            </a:ext>
          </a:extLst>
        </xdr:cNvPr>
        <xdr:cNvSpPr/>
      </xdr:nvSpPr>
      <xdr:spPr>
        <a:xfrm>
          <a:off x="12509500" y="6416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33</xdr:row>
      <xdr:rowOff>37804</xdr:rowOff>
    </xdr:from>
    <xdr:to>
      <xdr:col>68</xdr:col>
      <xdr:colOff>73025</xdr:colOff>
      <xdr:row>33</xdr:row>
      <xdr:rowOff>44281</xdr:rowOff>
    </xdr:to>
    <xdr:cxnSp macro="">
      <xdr:nvCxnSpPr>
        <xdr:cNvPr id="144" name="直線コネクタ 143">
          <a:extLst>
            <a:ext uri="{FF2B5EF4-FFF2-40B4-BE49-F238E27FC236}">
              <a16:creationId xmlns:a16="http://schemas.microsoft.com/office/drawing/2014/main" id="{68222245-F24E-4E21-95A1-83D6F9353219}"/>
            </a:ext>
          </a:extLst>
        </xdr:cNvPr>
        <xdr:cNvCxnSpPr/>
      </xdr:nvCxnSpPr>
      <xdr:spPr>
        <a:xfrm>
          <a:off x="12560300" y="6467179"/>
          <a:ext cx="762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31</xdr:row>
      <xdr:rowOff>117782</xdr:rowOff>
    </xdr:from>
    <xdr:to>
      <xdr:col>60</xdr:col>
      <xdr:colOff>123825</xdr:colOff>
      <xdr:row>32</xdr:row>
      <xdr:rowOff>47932</xdr:rowOff>
    </xdr:to>
    <xdr:sp macro="" textlink="">
      <xdr:nvSpPr>
        <xdr:cNvPr id="145" name="楕円 144">
          <a:extLst>
            <a:ext uri="{FF2B5EF4-FFF2-40B4-BE49-F238E27FC236}">
              <a16:creationId xmlns:a16="http://schemas.microsoft.com/office/drawing/2014/main" id="{FFD66745-08E1-43EA-8026-F5C95889A940}"/>
            </a:ext>
          </a:extLst>
        </xdr:cNvPr>
        <xdr:cNvSpPr/>
      </xdr:nvSpPr>
      <xdr:spPr>
        <a:xfrm>
          <a:off x="11747500" y="620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168582</xdr:rowOff>
    </xdr:from>
    <xdr:to>
      <xdr:col>64</xdr:col>
      <xdr:colOff>73025</xdr:colOff>
      <xdr:row>33</xdr:row>
      <xdr:rowOff>37804</xdr:rowOff>
    </xdr:to>
    <xdr:cxnSp macro="">
      <xdr:nvCxnSpPr>
        <xdr:cNvPr id="146" name="直線コネクタ 145">
          <a:extLst>
            <a:ext uri="{FF2B5EF4-FFF2-40B4-BE49-F238E27FC236}">
              <a16:creationId xmlns:a16="http://schemas.microsoft.com/office/drawing/2014/main" id="{CADACCE1-7692-483A-AC8D-DCA516F21EF1}"/>
            </a:ext>
          </a:extLst>
        </xdr:cNvPr>
        <xdr:cNvCxnSpPr/>
      </xdr:nvCxnSpPr>
      <xdr:spPr>
        <a:xfrm>
          <a:off x="11798300" y="6255057"/>
          <a:ext cx="762000" cy="212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102231</xdr:rowOff>
    </xdr:from>
    <xdr:ext cx="469744" cy="259045"/>
    <xdr:sp macro="" textlink="">
      <xdr:nvSpPr>
        <xdr:cNvPr id="147" name="n_1aveValue債務償還比率">
          <a:extLst>
            <a:ext uri="{FF2B5EF4-FFF2-40B4-BE49-F238E27FC236}">
              <a16:creationId xmlns:a16="http://schemas.microsoft.com/office/drawing/2014/main" id="{96C54B60-8F52-41BE-9DAD-3BA97D61DCCA}"/>
            </a:ext>
          </a:extLst>
        </xdr:cNvPr>
        <xdr:cNvSpPr txBox="1"/>
      </xdr:nvSpPr>
      <xdr:spPr>
        <a:xfrm>
          <a:off x="13836727" y="5845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37831</xdr:rowOff>
    </xdr:from>
    <xdr:ext cx="469744" cy="259045"/>
    <xdr:sp macro="" textlink="">
      <xdr:nvSpPr>
        <xdr:cNvPr id="148" name="n_2aveValue債務償還比率">
          <a:extLst>
            <a:ext uri="{FF2B5EF4-FFF2-40B4-BE49-F238E27FC236}">
              <a16:creationId xmlns:a16="http://schemas.microsoft.com/office/drawing/2014/main" id="{DEA0C4C2-FE91-4712-9314-0686052A6FBA}"/>
            </a:ext>
          </a:extLst>
        </xdr:cNvPr>
        <xdr:cNvSpPr txBox="1"/>
      </xdr:nvSpPr>
      <xdr:spPr>
        <a:xfrm>
          <a:off x="13087427" y="5952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32254</xdr:rowOff>
    </xdr:from>
    <xdr:ext cx="469744" cy="259045"/>
    <xdr:sp macro="" textlink="">
      <xdr:nvSpPr>
        <xdr:cNvPr id="149" name="n_3aveValue債務償還比率">
          <a:extLst>
            <a:ext uri="{FF2B5EF4-FFF2-40B4-BE49-F238E27FC236}">
              <a16:creationId xmlns:a16="http://schemas.microsoft.com/office/drawing/2014/main" id="{5F297A08-9965-418A-A1C6-98063F7C9810}"/>
            </a:ext>
          </a:extLst>
        </xdr:cNvPr>
        <xdr:cNvSpPr txBox="1"/>
      </xdr:nvSpPr>
      <xdr:spPr>
        <a:xfrm>
          <a:off x="12325427" y="59472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40890</xdr:rowOff>
    </xdr:from>
    <xdr:ext cx="469744" cy="259045"/>
    <xdr:sp macro="" textlink="">
      <xdr:nvSpPr>
        <xdr:cNvPr id="150" name="n_4aveValue債務償還比率">
          <a:extLst>
            <a:ext uri="{FF2B5EF4-FFF2-40B4-BE49-F238E27FC236}">
              <a16:creationId xmlns:a16="http://schemas.microsoft.com/office/drawing/2014/main" id="{754CA620-65CE-4663-986F-3105AB9226F4}"/>
            </a:ext>
          </a:extLst>
        </xdr:cNvPr>
        <xdr:cNvSpPr txBox="1"/>
      </xdr:nvSpPr>
      <xdr:spPr>
        <a:xfrm>
          <a:off x="11563427" y="5955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154915</xdr:rowOff>
    </xdr:from>
    <xdr:ext cx="469744" cy="259045"/>
    <xdr:sp macro="" textlink="">
      <xdr:nvSpPr>
        <xdr:cNvPr id="151" name="n_1mainValue債務償還比率">
          <a:extLst>
            <a:ext uri="{FF2B5EF4-FFF2-40B4-BE49-F238E27FC236}">
              <a16:creationId xmlns:a16="http://schemas.microsoft.com/office/drawing/2014/main" id="{1FD2BD86-A749-402C-B8D8-077F568FCCEC}"/>
            </a:ext>
          </a:extLst>
        </xdr:cNvPr>
        <xdr:cNvSpPr txBox="1"/>
      </xdr:nvSpPr>
      <xdr:spPr>
        <a:xfrm>
          <a:off x="13836727" y="6241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86208</xdr:rowOff>
    </xdr:from>
    <xdr:ext cx="469744" cy="259045"/>
    <xdr:sp macro="" textlink="">
      <xdr:nvSpPr>
        <xdr:cNvPr id="152" name="n_2mainValue債務償還比率">
          <a:extLst>
            <a:ext uri="{FF2B5EF4-FFF2-40B4-BE49-F238E27FC236}">
              <a16:creationId xmlns:a16="http://schemas.microsoft.com/office/drawing/2014/main" id="{E6592C43-D51B-49A0-AEE0-A415D0E1527F}"/>
            </a:ext>
          </a:extLst>
        </xdr:cNvPr>
        <xdr:cNvSpPr txBox="1"/>
      </xdr:nvSpPr>
      <xdr:spPr>
        <a:xfrm>
          <a:off x="13087427" y="6515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33</xdr:row>
      <xdr:rowOff>79731</xdr:rowOff>
    </xdr:from>
    <xdr:ext cx="469744" cy="259045"/>
    <xdr:sp macro="" textlink="">
      <xdr:nvSpPr>
        <xdr:cNvPr id="153" name="n_3mainValue債務償還比率">
          <a:extLst>
            <a:ext uri="{FF2B5EF4-FFF2-40B4-BE49-F238E27FC236}">
              <a16:creationId xmlns:a16="http://schemas.microsoft.com/office/drawing/2014/main" id="{73EA96FE-2A5C-4D41-8FDA-1D52886AC6B2}"/>
            </a:ext>
          </a:extLst>
        </xdr:cNvPr>
        <xdr:cNvSpPr txBox="1"/>
      </xdr:nvSpPr>
      <xdr:spPr>
        <a:xfrm>
          <a:off x="12325427" y="6509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39059</xdr:rowOff>
    </xdr:from>
    <xdr:ext cx="469744" cy="259045"/>
    <xdr:sp macro="" textlink="">
      <xdr:nvSpPr>
        <xdr:cNvPr id="154" name="n_4mainValue債務償還比率">
          <a:extLst>
            <a:ext uri="{FF2B5EF4-FFF2-40B4-BE49-F238E27FC236}">
              <a16:creationId xmlns:a16="http://schemas.microsoft.com/office/drawing/2014/main" id="{A5F70D08-2156-49D7-A844-CA22C54F8671}"/>
            </a:ext>
          </a:extLst>
        </xdr:cNvPr>
        <xdr:cNvSpPr txBox="1"/>
      </xdr:nvSpPr>
      <xdr:spPr>
        <a:xfrm>
          <a:off x="11563427" y="6296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5" name="正方形/長方形 154">
          <a:extLst>
            <a:ext uri="{FF2B5EF4-FFF2-40B4-BE49-F238E27FC236}">
              <a16:creationId xmlns:a16="http://schemas.microsoft.com/office/drawing/2014/main" id="{2765DD7B-E44B-428D-AF9C-6E46D661E74F}"/>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6" name="正方形/長方形 155">
          <a:extLst>
            <a:ext uri="{FF2B5EF4-FFF2-40B4-BE49-F238E27FC236}">
              <a16:creationId xmlns:a16="http://schemas.microsoft.com/office/drawing/2014/main" id="{505F44FC-9D3A-470F-B769-4C58DF4C3958}"/>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7" name="テキスト ボックス 156">
          <a:extLst>
            <a:ext uri="{FF2B5EF4-FFF2-40B4-BE49-F238E27FC236}">
              <a16:creationId xmlns:a16="http://schemas.microsoft.com/office/drawing/2014/main" id="{B5029700-35C2-4B8F-AE46-BBF369ED77E8}"/>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8" name="テキスト ボックス 157">
          <a:extLst>
            <a:ext uri="{FF2B5EF4-FFF2-40B4-BE49-F238E27FC236}">
              <a16:creationId xmlns:a16="http://schemas.microsoft.com/office/drawing/2014/main" id="{9E41AB84-FFBB-4051-B7C2-C188B656079A}"/>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59" name="テキスト ボックス 158">
          <a:extLst>
            <a:ext uri="{FF2B5EF4-FFF2-40B4-BE49-F238E27FC236}">
              <a16:creationId xmlns:a16="http://schemas.microsoft.com/office/drawing/2014/main" id="{F1FF2CCF-C77E-4C6A-9459-D3FC77B1409B}"/>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0" name="テキスト ボックス 159">
          <a:extLst>
            <a:ext uri="{FF2B5EF4-FFF2-40B4-BE49-F238E27FC236}">
              <a16:creationId xmlns:a16="http://schemas.microsoft.com/office/drawing/2014/main" id="{D1E96C9C-E023-48CD-B6FA-E4833AE262B8}"/>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E945C7DB-6516-476B-915E-AD7425C88C58}"/>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2D6ED4F6-D61A-44D2-B4C0-B2FCE1C13668}"/>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44B4C413-80BD-4DD4-B924-6BB82D66011C}"/>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B57AA56B-69FF-4A27-9A0D-8FB1C06956E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184F1A78-3757-4107-8EB5-46A79779A708}"/>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96E5DE03-4F21-4547-B990-7E6CB8E64426}"/>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C8558E60-2CA4-4E43-B77A-6D2D850354CD}"/>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46A18DEF-93E3-423D-BF4A-DF7DA01CDF82}"/>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E975B5D7-082D-4E70-8F8C-51B2CDB43B48}"/>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84E7D3C7-3233-438F-8CF1-037FFCA59185}"/>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A6C9E0B-76F3-4120-B19A-FBC3E58B0B37}"/>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9F178EE-83E8-4F00-9931-506471597E4D}"/>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56638E80-9CC8-4E1E-B6A9-6E0B000E2F2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F6CDB6A1-744B-494B-93F9-AE76384BD942}"/>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6211BB2E-F60C-4B97-9003-C6012869C1D3}"/>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B786F84-5EE6-40D8-8873-1EB308224C4A}"/>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oneCellAnchor>
    <xdr:from>
      <xdr:col>3</xdr:col>
      <xdr:colOff>127000</xdr:colOff>
      <xdr:row>16</xdr:row>
      <xdr:rowOff>50800</xdr:rowOff>
    </xdr:from>
    <xdr:ext cx="8896666" cy="259045"/>
    <xdr:sp macro="" textlink="">
      <xdr:nvSpPr>
        <xdr:cNvPr id="18" name="テキスト ボックス 17">
          <a:extLst>
            <a:ext uri="{FF2B5EF4-FFF2-40B4-BE49-F238E27FC236}">
              <a16:creationId xmlns:a16="http://schemas.microsoft.com/office/drawing/2014/main" id="{ADAE904B-83B4-46A2-8148-BBF0F0E68A3B}"/>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a:extLst>
            <a:ext uri="{FF2B5EF4-FFF2-40B4-BE49-F238E27FC236}">
              <a16:creationId xmlns:a16="http://schemas.microsoft.com/office/drawing/2014/main" id="{552E4B3E-B5AB-481A-8776-376A9D1D1A52}"/>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20" name="テキスト ボックス 19">
          <a:extLst>
            <a:ext uri="{FF2B5EF4-FFF2-40B4-BE49-F238E27FC236}">
              <a16:creationId xmlns:a16="http://schemas.microsoft.com/office/drawing/2014/main" id="{D4EC9998-B072-416B-8606-A522FDC56D75}"/>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21" name="テキスト ボックス 20">
          <a:extLst>
            <a:ext uri="{FF2B5EF4-FFF2-40B4-BE49-F238E27FC236}">
              <a16:creationId xmlns:a16="http://schemas.microsoft.com/office/drawing/2014/main" id="{8B10DB4B-96ED-4D43-8B64-A9EF73B5F8E8}"/>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22" name="正方形/長方形 21">
          <a:extLst>
            <a:ext uri="{FF2B5EF4-FFF2-40B4-BE49-F238E27FC236}">
              <a16:creationId xmlns:a16="http://schemas.microsoft.com/office/drawing/2014/main" id="{53CDA6F5-791B-443D-AD02-FC9D7E8CC752}"/>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23" name="正方形/長方形 22">
          <a:extLst>
            <a:ext uri="{FF2B5EF4-FFF2-40B4-BE49-F238E27FC236}">
              <a16:creationId xmlns:a16="http://schemas.microsoft.com/office/drawing/2014/main" id="{494DD459-ED8B-4A3B-AE6C-3DF1B0CB3A52}"/>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24" name="正方形/長方形 23">
          <a:extLst>
            <a:ext uri="{FF2B5EF4-FFF2-40B4-BE49-F238E27FC236}">
              <a16:creationId xmlns:a16="http://schemas.microsoft.com/office/drawing/2014/main" id="{79DEF328-BD60-4A08-9690-9B7C887D10BC}"/>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25" name="正方形/長方形 24">
          <a:extLst>
            <a:ext uri="{FF2B5EF4-FFF2-40B4-BE49-F238E27FC236}">
              <a16:creationId xmlns:a16="http://schemas.microsoft.com/office/drawing/2014/main" id="{C454F47D-6F65-4796-8922-1170ECC731C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26" name="正方形/長方形 25">
          <a:extLst>
            <a:ext uri="{FF2B5EF4-FFF2-40B4-BE49-F238E27FC236}">
              <a16:creationId xmlns:a16="http://schemas.microsoft.com/office/drawing/2014/main" id="{5EE168DB-0A1F-4F1C-98E7-0A59DFE8ECED}"/>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27" name="正方形/長方形 26">
          <a:extLst>
            <a:ext uri="{FF2B5EF4-FFF2-40B4-BE49-F238E27FC236}">
              <a16:creationId xmlns:a16="http://schemas.microsoft.com/office/drawing/2014/main" id="{18004C41-32A6-4A30-B3AF-29815F467FED}"/>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28" name="正方形/長方形 27">
          <a:extLst>
            <a:ext uri="{FF2B5EF4-FFF2-40B4-BE49-F238E27FC236}">
              <a16:creationId xmlns:a16="http://schemas.microsoft.com/office/drawing/2014/main" id="{5729937D-582C-4A4A-819D-AB9189C5E179}"/>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29" name="正方形/長方形 28">
          <a:extLst>
            <a:ext uri="{FF2B5EF4-FFF2-40B4-BE49-F238E27FC236}">
              <a16:creationId xmlns:a16="http://schemas.microsoft.com/office/drawing/2014/main" id="{3D8DE2AD-CFE2-46D5-9A0F-CDA8C33DB82B}"/>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30" name="正方形/長方形 29">
          <a:extLst>
            <a:ext uri="{FF2B5EF4-FFF2-40B4-BE49-F238E27FC236}">
              <a16:creationId xmlns:a16="http://schemas.microsoft.com/office/drawing/2014/main" id="{79BA3FDE-EFE1-4BA7-8361-8C879BCE684E}"/>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31" name="正方形/長方形 30">
          <a:extLst>
            <a:ext uri="{FF2B5EF4-FFF2-40B4-BE49-F238E27FC236}">
              <a16:creationId xmlns:a16="http://schemas.microsoft.com/office/drawing/2014/main" id="{19A29714-B384-4C87-AE12-A920688688E1}"/>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32" name="正方形/長方形 31">
          <a:extLst>
            <a:ext uri="{FF2B5EF4-FFF2-40B4-BE49-F238E27FC236}">
              <a16:creationId xmlns:a16="http://schemas.microsoft.com/office/drawing/2014/main" id="{B5A8AAA8-74FD-4BB1-866F-4B278E70D5E3}"/>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33" name="正方形/長方形 32">
          <a:extLst>
            <a:ext uri="{FF2B5EF4-FFF2-40B4-BE49-F238E27FC236}">
              <a16:creationId xmlns:a16="http://schemas.microsoft.com/office/drawing/2014/main" id="{8ADB9CAF-269B-4145-B3B5-B6DD1598919E}"/>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34" name="正方形/長方形 33">
          <a:extLst>
            <a:ext uri="{FF2B5EF4-FFF2-40B4-BE49-F238E27FC236}">
              <a16:creationId xmlns:a16="http://schemas.microsoft.com/office/drawing/2014/main" id="{C140CF70-C4EA-4358-ACF6-B2FD9DED399C}"/>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35" name="正方形/長方形 34">
          <a:extLst>
            <a:ext uri="{FF2B5EF4-FFF2-40B4-BE49-F238E27FC236}">
              <a16:creationId xmlns:a16="http://schemas.microsoft.com/office/drawing/2014/main" id="{F5963744-F8F0-4327-957D-65A6FB79125D}"/>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36" name="正方形/長方形 35">
          <a:extLst>
            <a:ext uri="{FF2B5EF4-FFF2-40B4-BE49-F238E27FC236}">
              <a16:creationId xmlns:a16="http://schemas.microsoft.com/office/drawing/2014/main" id="{B99EA459-B9A3-4398-879C-A9BA00C068E5}"/>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37" name="正方形/長方形 36">
          <a:extLst>
            <a:ext uri="{FF2B5EF4-FFF2-40B4-BE49-F238E27FC236}">
              <a16:creationId xmlns:a16="http://schemas.microsoft.com/office/drawing/2014/main" id="{1B144B1E-2440-42F6-A63F-C9F3163AF8F7}"/>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38" name="正方形/長方形 37">
          <a:extLst>
            <a:ext uri="{FF2B5EF4-FFF2-40B4-BE49-F238E27FC236}">
              <a16:creationId xmlns:a16="http://schemas.microsoft.com/office/drawing/2014/main" id="{999FCD52-839F-4398-9795-46421FC240FE}"/>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39" name="正方形/長方形 38">
          <a:extLst>
            <a:ext uri="{FF2B5EF4-FFF2-40B4-BE49-F238E27FC236}">
              <a16:creationId xmlns:a16="http://schemas.microsoft.com/office/drawing/2014/main" id="{D35F688F-82D4-462F-988D-50AF97BC106E}"/>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40" name="正方形/長方形 39">
          <a:extLst>
            <a:ext uri="{FF2B5EF4-FFF2-40B4-BE49-F238E27FC236}">
              <a16:creationId xmlns:a16="http://schemas.microsoft.com/office/drawing/2014/main" id="{BF855BE5-4BD0-4004-8A93-0C708438DD5B}"/>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41" name="正方形/長方形 40">
          <a:extLst>
            <a:ext uri="{FF2B5EF4-FFF2-40B4-BE49-F238E27FC236}">
              <a16:creationId xmlns:a16="http://schemas.microsoft.com/office/drawing/2014/main" id="{F957DE5C-ED11-4EE5-A844-CE89BCA724D7}"/>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42" name="正方形/長方形 41">
          <a:extLst>
            <a:ext uri="{FF2B5EF4-FFF2-40B4-BE49-F238E27FC236}">
              <a16:creationId xmlns:a16="http://schemas.microsoft.com/office/drawing/2014/main" id="{CCCB17A9-6D5C-4689-AA3B-9432929ED1F4}"/>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43" name="正方形/長方形 42">
          <a:extLst>
            <a:ext uri="{FF2B5EF4-FFF2-40B4-BE49-F238E27FC236}">
              <a16:creationId xmlns:a16="http://schemas.microsoft.com/office/drawing/2014/main" id="{D21AD832-71E3-4D28-ADF1-EF0B4BECD371}"/>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44" name="正方形/長方形 43">
          <a:extLst>
            <a:ext uri="{FF2B5EF4-FFF2-40B4-BE49-F238E27FC236}">
              <a16:creationId xmlns:a16="http://schemas.microsoft.com/office/drawing/2014/main" id="{8DB3605B-4BD5-4DA5-8E93-1CDC386D24EF}"/>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45" name="正方形/長方形 44">
          <a:extLst>
            <a:ext uri="{FF2B5EF4-FFF2-40B4-BE49-F238E27FC236}">
              <a16:creationId xmlns:a16="http://schemas.microsoft.com/office/drawing/2014/main" id="{CFAD3B05-F7AE-4722-933E-D83698AD58F0}"/>
            </a:ext>
          </a:extLst>
        </xdr:cNvPr>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46" name="正方形/長方形 45">
          <a:extLst>
            <a:ext uri="{FF2B5EF4-FFF2-40B4-BE49-F238E27FC236}">
              <a16:creationId xmlns:a16="http://schemas.microsoft.com/office/drawing/2014/main" id="{B8EC6D31-B268-4488-9F30-C8F805CDB66D}"/>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47" name="正方形/長方形 46">
          <a:extLst>
            <a:ext uri="{FF2B5EF4-FFF2-40B4-BE49-F238E27FC236}">
              <a16:creationId xmlns:a16="http://schemas.microsoft.com/office/drawing/2014/main" id="{5D49D448-4C09-4305-8A70-ED5D68BEE3F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48" name="正方形/長方形 47">
          <a:extLst>
            <a:ext uri="{FF2B5EF4-FFF2-40B4-BE49-F238E27FC236}">
              <a16:creationId xmlns:a16="http://schemas.microsoft.com/office/drawing/2014/main" id="{3E6A3352-F337-4F8B-BD2D-3E97E58EC64A}"/>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49" name="正方形/長方形 48">
          <a:extLst>
            <a:ext uri="{FF2B5EF4-FFF2-40B4-BE49-F238E27FC236}">
              <a16:creationId xmlns:a16="http://schemas.microsoft.com/office/drawing/2014/main" id="{C630B201-A6D4-4982-A34F-C768A6FEF8D3}"/>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50" name="正方形/長方形 49">
          <a:extLst>
            <a:ext uri="{FF2B5EF4-FFF2-40B4-BE49-F238E27FC236}">
              <a16:creationId xmlns:a16="http://schemas.microsoft.com/office/drawing/2014/main" id="{6DAD406B-2B5F-4CF1-A62B-AE3CA0963BF4}"/>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51" name="正方形/長方形 50">
          <a:extLst>
            <a:ext uri="{FF2B5EF4-FFF2-40B4-BE49-F238E27FC236}">
              <a16:creationId xmlns:a16="http://schemas.microsoft.com/office/drawing/2014/main" id="{CED79934-A078-4A1D-9D51-6EF30E15AF47}"/>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52" name="正方形/長方形 51">
          <a:extLst>
            <a:ext uri="{FF2B5EF4-FFF2-40B4-BE49-F238E27FC236}">
              <a16:creationId xmlns:a16="http://schemas.microsoft.com/office/drawing/2014/main" id="{8CD7D204-D277-40B1-A738-DB7F9CF4706A}"/>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53" name="正方形/長方形 52">
          <a:extLst>
            <a:ext uri="{FF2B5EF4-FFF2-40B4-BE49-F238E27FC236}">
              <a16:creationId xmlns:a16="http://schemas.microsoft.com/office/drawing/2014/main" id="{1B8C797B-2B0E-4E4B-8838-810EF6E337AF}"/>
            </a:ext>
          </a:extLst>
        </xdr:cNvPr>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54" name="正方形/長方形 53">
          <a:extLst>
            <a:ext uri="{FF2B5EF4-FFF2-40B4-BE49-F238E27FC236}">
              <a16:creationId xmlns:a16="http://schemas.microsoft.com/office/drawing/2014/main" id="{F4BF7E6D-A369-407D-BE2C-B511E9D9ADFD}"/>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55" name="正方形/長方形 54">
          <a:extLst>
            <a:ext uri="{FF2B5EF4-FFF2-40B4-BE49-F238E27FC236}">
              <a16:creationId xmlns:a16="http://schemas.microsoft.com/office/drawing/2014/main" id="{F070E5EA-0799-402F-AE43-046EAE76032C}"/>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56" name="正方形/長方形 55">
          <a:extLst>
            <a:ext uri="{FF2B5EF4-FFF2-40B4-BE49-F238E27FC236}">
              <a16:creationId xmlns:a16="http://schemas.microsoft.com/office/drawing/2014/main" id="{21914D28-6D3D-4F82-B3A6-D441D97DF6D6}"/>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57" name="正方形/長方形 56">
          <a:extLst>
            <a:ext uri="{FF2B5EF4-FFF2-40B4-BE49-F238E27FC236}">
              <a16:creationId xmlns:a16="http://schemas.microsoft.com/office/drawing/2014/main" id="{F4C6140D-EFA1-4B8F-A386-C7AAA90D2849}"/>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58" name="正方形/長方形 57">
          <a:extLst>
            <a:ext uri="{FF2B5EF4-FFF2-40B4-BE49-F238E27FC236}">
              <a16:creationId xmlns:a16="http://schemas.microsoft.com/office/drawing/2014/main" id="{97E3ADDA-BFF5-4C45-9E9F-15E24F5EAA05}"/>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59" name="正方形/長方形 58">
          <a:extLst>
            <a:ext uri="{FF2B5EF4-FFF2-40B4-BE49-F238E27FC236}">
              <a16:creationId xmlns:a16="http://schemas.microsoft.com/office/drawing/2014/main" id="{454CC8DB-7002-479C-8612-C9DE6B2FF45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60" name="正方形/長方形 59">
          <a:extLst>
            <a:ext uri="{FF2B5EF4-FFF2-40B4-BE49-F238E27FC236}">
              <a16:creationId xmlns:a16="http://schemas.microsoft.com/office/drawing/2014/main" id="{F0C91EA3-5E1A-48AA-8937-D2FB464953EB}"/>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61" name="正方形/長方形 60">
          <a:extLst>
            <a:ext uri="{FF2B5EF4-FFF2-40B4-BE49-F238E27FC236}">
              <a16:creationId xmlns:a16="http://schemas.microsoft.com/office/drawing/2014/main" id="{33648FD6-103B-4386-BD1C-CD5785C65A46}"/>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62" name="正方形/長方形 61">
          <a:extLst>
            <a:ext uri="{FF2B5EF4-FFF2-40B4-BE49-F238E27FC236}">
              <a16:creationId xmlns:a16="http://schemas.microsoft.com/office/drawing/2014/main" id="{ED4DAF0B-2789-48E2-A7A5-55BAF7158548}"/>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63" name="正方形/長方形 62">
          <a:extLst>
            <a:ext uri="{FF2B5EF4-FFF2-40B4-BE49-F238E27FC236}">
              <a16:creationId xmlns:a16="http://schemas.microsoft.com/office/drawing/2014/main" id="{69D10BB0-20F7-4F7E-856B-74585A064176}"/>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64" name="正方形/長方形 63">
          <a:extLst>
            <a:ext uri="{FF2B5EF4-FFF2-40B4-BE49-F238E27FC236}">
              <a16:creationId xmlns:a16="http://schemas.microsoft.com/office/drawing/2014/main" id="{4912E3F8-3712-4F4B-B9F3-B60DDEE63BAA}"/>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65" name="正方形/長方形 64">
          <a:extLst>
            <a:ext uri="{FF2B5EF4-FFF2-40B4-BE49-F238E27FC236}">
              <a16:creationId xmlns:a16="http://schemas.microsoft.com/office/drawing/2014/main" id="{5DEAEEE0-3188-403A-BAD8-4523CBF019EB}"/>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66" name="正方形/長方形 65">
          <a:extLst>
            <a:ext uri="{FF2B5EF4-FFF2-40B4-BE49-F238E27FC236}">
              <a16:creationId xmlns:a16="http://schemas.microsoft.com/office/drawing/2014/main" id="{2FB24328-962A-47D8-A469-E01AC286272B}"/>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67" name="正方形/長方形 66">
          <a:extLst>
            <a:ext uri="{FF2B5EF4-FFF2-40B4-BE49-F238E27FC236}">
              <a16:creationId xmlns:a16="http://schemas.microsoft.com/office/drawing/2014/main" id="{8C94CAE1-C531-4095-85D9-3E8A750DA99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68" name="正方形/長方形 67">
          <a:extLst>
            <a:ext uri="{FF2B5EF4-FFF2-40B4-BE49-F238E27FC236}">
              <a16:creationId xmlns:a16="http://schemas.microsoft.com/office/drawing/2014/main" id="{0BCCA8B0-6B65-429F-A6E8-B7ED67990F7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69" name="正方形/長方形 68">
          <a:extLst>
            <a:ext uri="{FF2B5EF4-FFF2-40B4-BE49-F238E27FC236}">
              <a16:creationId xmlns:a16="http://schemas.microsoft.com/office/drawing/2014/main" id="{893F33A1-9055-4740-B27D-3CE390F11BDD}"/>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70" name="正方形/長方形 69">
          <a:extLst>
            <a:ext uri="{FF2B5EF4-FFF2-40B4-BE49-F238E27FC236}">
              <a16:creationId xmlns:a16="http://schemas.microsoft.com/office/drawing/2014/main" id="{B0D5FDFA-46E9-4045-B17F-322EAE348719}"/>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71" name="正方形/長方形 70">
          <a:extLst>
            <a:ext uri="{FF2B5EF4-FFF2-40B4-BE49-F238E27FC236}">
              <a16:creationId xmlns:a16="http://schemas.microsoft.com/office/drawing/2014/main" id="{D4AF043F-6BC4-4A2A-B06D-B18FFF0F517E}"/>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72" name="正方形/長方形 71">
          <a:extLst>
            <a:ext uri="{FF2B5EF4-FFF2-40B4-BE49-F238E27FC236}">
              <a16:creationId xmlns:a16="http://schemas.microsoft.com/office/drawing/2014/main" id="{C71676C7-BE3B-4574-B891-5BE9B2901722}"/>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73" name="正方形/長方形 72">
          <a:extLst>
            <a:ext uri="{FF2B5EF4-FFF2-40B4-BE49-F238E27FC236}">
              <a16:creationId xmlns:a16="http://schemas.microsoft.com/office/drawing/2014/main" id="{015FDABC-503C-4984-847E-E49641130268}"/>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74" name="正方形/長方形 73">
          <a:extLst>
            <a:ext uri="{FF2B5EF4-FFF2-40B4-BE49-F238E27FC236}">
              <a16:creationId xmlns:a16="http://schemas.microsoft.com/office/drawing/2014/main" id="{F20F6FE8-4757-45A7-AA4E-B4389E03996F}"/>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75" name="正方形/長方形 74">
          <a:extLst>
            <a:ext uri="{FF2B5EF4-FFF2-40B4-BE49-F238E27FC236}">
              <a16:creationId xmlns:a16="http://schemas.microsoft.com/office/drawing/2014/main" id="{1A2F31E4-1F65-457E-8BA8-7F3DDF799F38}"/>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76" name="正方形/長方形 75">
          <a:extLst>
            <a:ext uri="{FF2B5EF4-FFF2-40B4-BE49-F238E27FC236}">
              <a16:creationId xmlns:a16="http://schemas.microsoft.com/office/drawing/2014/main" id="{C72128A7-5267-4D1F-9568-CD87734D3742}"/>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77" name="正方形/長方形 76">
          <a:extLst>
            <a:ext uri="{FF2B5EF4-FFF2-40B4-BE49-F238E27FC236}">
              <a16:creationId xmlns:a16="http://schemas.microsoft.com/office/drawing/2014/main" id="{16F49425-0D94-4040-80AC-6F086E199133}"/>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78" name="正方形/長方形 77">
          <a:extLst>
            <a:ext uri="{FF2B5EF4-FFF2-40B4-BE49-F238E27FC236}">
              <a16:creationId xmlns:a16="http://schemas.microsoft.com/office/drawing/2014/main" id="{B4702565-C738-40AF-B592-295EFD39C85D}"/>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79" name="正方形/長方形 78">
          <a:extLst>
            <a:ext uri="{FF2B5EF4-FFF2-40B4-BE49-F238E27FC236}">
              <a16:creationId xmlns:a16="http://schemas.microsoft.com/office/drawing/2014/main" id="{F6502D10-5D4E-41B1-BC03-4F47E5C050FB}"/>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80" name="正方形/長方形 79">
          <a:extLst>
            <a:ext uri="{FF2B5EF4-FFF2-40B4-BE49-F238E27FC236}">
              <a16:creationId xmlns:a16="http://schemas.microsoft.com/office/drawing/2014/main" id="{90943765-8A4F-4C8C-8D88-F805474AB929}"/>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81" name="正方形/長方形 80">
          <a:extLst>
            <a:ext uri="{FF2B5EF4-FFF2-40B4-BE49-F238E27FC236}">
              <a16:creationId xmlns:a16="http://schemas.microsoft.com/office/drawing/2014/main" id="{C88A0038-5F11-4913-B9F6-2A9D3EBA033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82" name="正方形/長方形 81">
          <a:extLst>
            <a:ext uri="{FF2B5EF4-FFF2-40B4-BE49-F238E27FC236}">
              <a16:creationId xmlns:a16="http://schemas.microsoft.com/office/drawing/2014/main" id="{0C37BEAB-E4A1-4E75-AC0F-DCA233A46DA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83" name="正方形/長方形 82">
          <a:extLst>
            <a:ext uri="{FF2B5EF4-FFF2-40B4-BE49-F238E27FC236}">
              <a16:creationId xmlns:a16="http://schemas.microsoft.com/office/drawing/2014/main" id="{145AC3E8-9C1D-4394-90A6-4D119C88A364}"/>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84" name="正方形/長方形 83">
          <a:extLst>
            <a:ext uri="{FF2B5EF4-FFF2-40B4-BE49-F238E27FC236}">
              <a16:creationId xmlns:a16="http://schemas.microsoft.com/office/drawing/2014/main" id="{F5994111-520D-49A7-958A-5D8C941CF8EC}"/>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85" name="正方形/長方形 84">
          <a:extLst>
            <a:ext uri="{FF2B5EF4-FFF2-40B4-BE49-F238E27FC236}">
              <a16:creationId xmlns:a16="http://schemas.microsoft.com/office/drawing/2014/main" id="{E92202AB-E587-4E38-9D5C-3DAAE9FB35FE}"/>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86" name="正方形/長方形 85">
          <a:extLst>
            <a:ext uri="{FF2B5EF4-FFF2-40B4-BE49-F238E27FC236}">
              <a16:creationId xmlns:a16="http://schemas.microsoft.com/office/drawing/2014/main" id="{226FF6A2-FFCD-4A75-99D9-5E5ACFB43076}"/>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87" name="正方形/長方形 86">
          <a:extLst>
            <a:ext uri="{FF2B5EF4-FFF2-40B4-BE49-F238E27FC236}">
              <a16:creationId xmlns:a16="http://schemas.microsoft.com/office/drawing/2014/main" id="{1B01A2DC-C59E-42BF-A16C-D05390926599}"/>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88" name="正方形/長方形 87">
          <a:extLst>
            <a:ext uri="{FF2B5EF4-FFF2-40B4-BE49-F238E27FC236}">
              <a16:creationId xmlns:a16="http://schemas.microsoft.com/office/drawing/2014/main" id="{EDC1264A-E190-4FA6-BA2A-2A1C7EDC3E3F}"/>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89" name="正方形/長方形 88">
          <a:extLst>
            <a:ext uri="{FF2B5EF4-FFF2-40B4-BE49-F238E27FC236}">
              <a16:creationId xmlns:a16="http://schemas.microsoft.com/office/drawing/2014/main" id="{3803EE21-BA6E-4C5E-9D85-471F132572B8}"/>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90" name="正方形/長方形 89">
          <a:extLst>
            <a:ext uri="{FF2B5EF4-FFF2-40B4-BE49-F238E27FC236}">
              <a16:creationId xmlns:a16="http://schemas.microsoft.com/office/drawing/2014/main" id="{EC074226-8584-414B-A9BD-05ACC46EAC09}"/>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91" name="正方形/長方形 90">
          <a:extLst>
            <a:ext uri="{FF2B5EF4-FFF2-40B4-BE49-F238E27FC236}">
              <a16:creationId xmlns:a16="http://schemas.microsoft.com/office/drawing/2014/main" id="{A53C609C-AC51-426F-916A-C2317100CF1D}"/>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92" name="正方形/長方形 91">
          <a:extLst>
            <a:ext uri="{FF2B5EF4-FFF2-40B4-BE49-F238E27FC236}">
              <a16:creationId xmlns:a16="http://schemas.microsoft.com/office/drawing/2014/main" id="{46B788C3-B96A-43EF-B541-155BB24C9D59}"/>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93" name="正方形/長方形 92">
          <a:extLst>
            <a:ext uri="{FF2B5EF4-FFF2-40B4-BE49-F238E27FC236}">
              <a16:creationId xmlns:a16="http://schemas.microsoft.com/office/drawing/2014/main" id="{289BCBA2-4F4B-4539-BED8-FC3C2FC6493E}"/>
            </a:ext>
          </a:extLst>
        </xdr:cNvPr>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94" name="正方形/長方形 93">
          <a:extLst>
            <a:ext uri="{FF2B5EF4-FFF2-40B4-BE49-F238E27FC236}">
              <a16:creationId xmlns:a16="http://schemas.microsoft.com/office/drawing/2014/main" id="{979FE4D4-B2E5-4522-A11E-69B4C4820A05}"/>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95" name="正方形/長方形 94">
          <a:extLst>
            <a:ext uri="{FF2B5EF4-FFF2-40B4-BE49-F238E27FC236}">
              <a16:creationId xmlns:a16="http://schemas.microsoft.com/office/drawing/2014/main" id="{B1568F74-ECE0-427E-8276-F64C2BF7B1B2}"/>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96" name="正方形/長方形 95">
          <a:extLst>
            <a:ext uri="{FF2B5EF4-FFF2-40B4-BE49-F238E27FC236}">
              <a16:creationId xmlns:a16="http://schemas.microsoft.com/office/drawing/2014/main" id="{99279710-4025-48E3-BEBE-5D89A5C44F01}"/>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97" name="正方形/長方形 96">
          <a:extLst>
            <a:ext uri="{FF2B5EF4-FFF2-40B4-BE49-F238E27FC236}">
              <a16:creationId xmlns:a16="http://schemas.microsoft.com/office/drawing/2014/main" id="{7B0FBC63-144F-4491-80CE-34FC64A3DBC9}"/>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98" name="正方形/長方形 97">
          <a:extLst>
            <a:ext uri="{FF2B5EF4-FFF2-40B4-BE49-F238E27FC236}">
              <a16:creationId xmlns:a16="http://schemas.microsoft.com/office/drawing/2014/main" id="{59B473DA-1884-4499-B22A-B02BA66D1B5F}"/>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99" name="正方形/長方形 98">
          <a:extLst>
            <a:ext uri="{FF2B5EF4-FFF2-40B4-BE49-F238E27FC236}">
              <a16:creationId xmlns:a16="http://schemas.microsoft.com/office/drawing/2014/main" id="{B4087DCD-FC5C-4D8F-AAB8-9914AA8D2738}"/>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100" name="正方形/長方形 99">
          <a:extLst>
            <a:ext uri="{FF2B5EF4-FFF2-40B4-BE49-F238E27FC236}">
              <a16:creationId xmlns:a16="http://schemas.microsoft.com/office/drawing/2014/main" id="{AA4B9F7B-95A7-42DF-AF9D-0FEED1B8680C}"/>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101" name="正方形/長方形 100">
          <a:extLst>
            <a:ext uri="{FF2B5EF4-FFF2-40B4-BE49-F238E27FC236}">
              <a16:creationId xmlns:a16="http://schemas.microsoft.com/office/drawing/2014/main" id="{7A81073C-6492-4761-B3DF-29CA69019B10}"/>
            </a:ext>
          </a:extLst>
        </xdr:cNvPr>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102" name="正方形/長方形 101">
          <a:extLst>
            <a:ext uri="{FF2B5EF4-FFF2-40B4-BE49-F238E27FC236}">
              <a16:creationId xmlns:a16="http://schemas.microsoft.com/office/drawing/2014/main" id="{8D0A920C-367B-4318-913A-30920C4728E1}"/>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103" name="正方形/長方形 102">
          <a:extLst>
            <a:ext uri="{FF2B5EF4-FFF2-40B4-BE49-F238E27FC236}">
              <a16:creationId xmlns:a16="http://schemas.microsoft.com/office/drawing/2014/main" id="{8EDC890B-8275-48B1-BD17-367A7CA0E883}"/>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104" name="正方形/長方形 103">
          <a:extLst>
            <a:ext uri="{FF2B5EF4-FFF2-40B4-BE49-F238E27FC236}">
              <a16:creationId xmlns:a16="http://schemas.microsoft.com/office/drawing/2014/main" id="{B6CA72C7-891D-4744-BAD4-C003279B88DA}"/>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105" name="正方形/長方形 104">
          <a:extLst>
            <a:ext uri="{FF2B5EF4-FFF2-40B4-BE49-F238E27FC236}">
              <a16:creationId xmlns:a16="http://schemas.microsoft.com/office/drawing/2014/main" id="{E2207302-E35A-4FBF-85FC-F6BEC11EA78B}"/>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106" name="正方形/長方形 105">
          <a:extLst>
            <a:ext uri="{FF2B5EF4-FFF2-40B4-BE49-F238E27FC236}">
              <a16:creationId xmlns:a16="http://schemas.microsoft.com/office/drawing/2014/main" id="{B53B4085-0149-49B9-89AF-1E769D4ACF18}"/>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107" name="正方形/長方形 106">
          <a:extLst>
            <a:ext uri="{FF2B5EF4-FFF2-40B4-BE49-F238E27FC236}">
              <a16:creationId xmlns:a16="http://schemas.microsoft.com/office/drawing/2014/main" id="{7EA6F13E-A9C9-4C79-997D-D899A32F74A7}"/>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108" name="正方形/長方形 107">
          <a:extLst>
            <a:ext uri="{FF2B5EF4-FFF2-40B4-BE49-F238E27FC236}">
              <a16:creationId xmlns:a16="http://schemas.microsoft.com/office/drawing/2014/main" id="{31BB8698-6EBD-4EA2-968C-3637FB2491AA}"/>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109" name="正方形/長方形 108">
          <a:extLst>
            <a:ext uri="{FF2B5EF4-FFF2-40B4-BE49-F238E27FC236}">
              <a16:creationId xmlns:a16="http://schemas.microsoft.com/office/drawing/2014/main" id="{F7A87255-6897-4A48-A014-D49AF9CD7D46}"/>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110" name="正方形/長方形 109">
          <a:extLst>
            <a:ext uri="{FF2B5EF4-FFF2-40B4-BE49-F238E27FC236}">
              <a16:creationId xmlns:a16="http://schemas.microsoft.com/office/drawing/2014/main" id="{4B2FFCAB-4B3B-4DFA-87C4-4218288EFBDF}"/>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111" name="正方形/長方形 110">
          <a:extLst>
            <a:ext uri="{FF2B5EF4-FFF2-40B4-BE49-F238E27FC236}">
              <a16:creationId xmlns:a16="http://schemas.microsoft.com/office/drawing/2014/main" id="{BE48D4D3-F14C-481D-B80C-3BA64EFF78A3}"/>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112" name="正方形/長方形 111">
          <a:extLst>
            <a:ext uri="{FF2B5EF4-FFF2-40B4-BE49-F238E27FC236}">
              <a16:creationId xmlns:a16="http://schemas.microsoft.com/office/drawing/2014/main" id="{7ABF1C80-3AFF-46F9-8782-5CF53798337C}"/>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113" name="正方形/長方形 112">
          <a:extLst>
            <a:ext uri="{FF2B5EF4-FFF2-40B4-BE49-F238E27FC236}">
              <a16:creationId xmlns:a16="http://schemas.microsoft.com/office/drawing/2014/main" id="{1A86BE9D-5384-4458-9BA8-0E2FD8500D24}"/>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114" name="正方形/長方形 113">
          <a:extLst>
            <a:ext uri="{FF2B5EF4-FFF2-40B4-BE49-F238E27FC236}">
              <a16:creationId xmlns:a16="http://schemas.microsoft.com/office/drawing/2014/main" id="{D20AD201-14F2-48FD-A121-8C5539900465}"/>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115" name="正方形/長方形 114">
          <a:extLst>
            <a:ext uri="{FF2B5EF4-FFF2-40B4-BE49-F238E27FC236}">
              <a16:creationId xmlns:a16="http://schemas.microsoft.com/office/drawing/2014/main" id="{024E6C9E-479F-47DA-9593-73226CB7CFF7}"/>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116" name="正方形/長方形 115">
          <a:extLst>
            <a:ext uri="{FF2B5EF4-FFF2-40B4-BE49-F238E27FC236}">
              <a16:creationId xmlns:a16="http://schemas.microsoft.com/office/drawing/2014/main" id="{F6C13C90-3B03-41F3-BF5C-A08E04AB5EDA}"/>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117" name="正方形/長方形 116">
          <a:extLst>
            <a:ext uri="{FF2B5EF4-FFF2-40B4-BE49-F238E27FC236}">
              <a16:creationId xmlns:a16="http://schemas.microsoft.com/office/drawing/2014/main" id="{4457A3A4-8E39-4FE9-B1D9-AC17BA62E3DE}"/>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118" name="正方形/長方形 117">
          <a:extLst>
            <a:ext uri="{FF2B5EF4-FFF2-40B4-BE49-F238E27FC236}">
              <a16:creationId xmlns:a16="http://schemas.microsoft.com/office/drawing/2014/main" id="{9E54CC0F-B775-4199-9B0A-E96DFD06378B}"/>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119" name="正方形/長方形 118">
          <a:extLst>
            <a:ext uri="{FF2B5EF4-FFF2-40B4-BE49-F238E27FC236}">
              <a16:creationId xmlns:a16="http://schemas.microsoft.com/office/drawing/2014/main" id="{7A5A827F-F249-4AA9-87A4-9095BBD1CC8E}"/>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120" name="正方形/長方形 119">
          <a:extLst>
            <a:ext uri="{FF2B5EF4-FFF2-40B4-BE49-F238E27FC236}">
              <a16:creationId xmlns:a16="http://schemas.microsoft.com/office/drawing/2014/main" id="{3D70947B-00A5-4A1A-BB24-129515B9CE5F}"/>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121" name="正方形/長方形 120">
          <a:extLst>
            <a:ext uri="{FF2B5EF4-FFF2-40B4-BE49-F238E27FC236}">
              <a16:creationId xmlns:a16="http://schemas.microsoft.com/office/drawing/2014/main" id="{2AFDF4A7-2C7F-422D-B7E4-B07D501B183B}"/>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122" name="正方形/長方形 121">
          <a:extLst>
            <a:ext uri="{FF2B5EF4-FFF2-40B4-BE49-F238E27FC236}">
              <a16:creationId xmlns:a16="http://schemas.microsoft.com/office/drawing/2014/main" id="{289A45EB-68B6-4FD1-8113-263493A44048}"/>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123" name="正方形/長方形 122">
          <a:extLst>
            <a:ext uri="{FF2B5EF4-FFF2-40B4-BE49-F238E27FC236}">
              <a16:creationId xmlns:a16="http://schemas.microsoft.com/office/drawing/2014/main" id="{ACB2287A-030B-4B35-A10B-AA352BF0A609}"/>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124" name="正方形/長方形 123">
          <a:extLst>
            <a:ext uri="{FF2B5EF4-FFF2-40B4-BE49-F238E27FC236}">
              <a16:creationId xmlns:a16="http://schemas.microsoft.com/office/drawing/2014/main" id="{1A76BF8F-C0A8-4194-A4BA-45E8D2898A71}"/>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125" name="正方形/長方形 124">
          <a:extLst>
            <a:ext uri="{FF2B5EF4-FFF2-40B4-BE49-F238E27FC236}">
              <a16:creationId xmlns:a16="http://schemas.microsoft.com/office/drawing/2014/main" id="{B9A0F59A-B70A-444F-B079-F2B422557577}"/>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126" name="正方形/長方形 125">
          <a:extLst>
            <a:ext uri="{FF2B5EF4-FFF2-40B4-BE49-F238E27FC236}">
              <a16:creationId xmlns:a16="http://schemas.microsoft.com/office/drawing/2014/main" id="{F4C21F62-1837-47E5-9223-1F0765913935}"/>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127" name="正方形/長方形 126">
          <a:extLst>
            <a:ext uri="{FF2B5EF4-FFF2-40B4-BE49-F238E27FC236}">
              <a16:creationId xmlns:a16="http://schemas.microsoft.com/office/drawing/2014/main" id="{E6E15CA6-D73C-4BE6-B6A9-AE78D1E94522}"/>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128" name="正方形/長方形 127">
          <a:extLst>
            <a:ext uri="{FF2B5EF4-FFF2-40B4-BE49-F238E27FC236}">
              <a16:creationId xmlns:a16="http://schemas.microsoft.com/office/drawing/2014/main" id="{2DCBF7E1-768E-4C2C-B21E-E8DFCD9B0ED6}"/>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129" name="正方形/長方形 128">
          <a:extLst>
            <a:ext uri="{FF2B5EF4-FFF2-40B4-BE49-F238E27FC236}">
              <a16:creationId xmlns:a16="http://schemas.microsoft.com/office/drawing/2014/main" id="{C1FD50E5-C771-4106-BF9C-2CE2797F067B}"/>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130" name="正方形/長方形 129">
          <a:extLst>
            <a:ext uri="{FF2B5EF4-FFF2-40B4-BE49-F238E27FC236}">
              <a16:creationId xmlns:a16="http://schemas.microsoft.com/office/drawing/2014/main" id="{204F1FB0-BE69-4FFA-A091-F5C9202D748C}"/>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131" name="正方形/長方形 130">
          <a:extLst>
            <a:ext uri="{FF2B5EF4-FFF2-40B4-BE49-F238E27FC236}">
              <a16:creationId xmlns:a16="http://schemas.microsoft.com/office/drawing/2014/main" id="{F1D1449C-5C30-46A5-89CD-EF51F99D190F}"/>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132" name="正方形/長方形 131">
          <a:extLst>
            <a:ext uri="{FF2B5EF4-FFF2-40B4-BE49-F238E27FC236}">
              <a16:creationId xmlns:a16="http://schemas.microsoft.com/office/drawing/2014/main" id="{92E1744C-224C-4952-A3C7-9DF5F3864E56}"/>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133" name="正方形/長方形 132">
          <a:extLst>
            <a:ext uri="{FF2B5EF4-FFF2-40B4-BE49-F238E27FC236}">
              <a16:creationId xmlns:a16="http://schemas.microsoft.com/office/drawing/2014/main" id="{1DDDEFB4-632D-4FAF-A795-7E10262DC0F1}"/>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134" name="正方形/長方形 133">
          <a:extLst>
            <a:ext uri="{FF2B5EF4-FFF2-40B4-BE49-F238E27FC236}">
              <a16:creationId xmlns:a16="http://schemas.microsoft.com/office/drawing/2014/main" id="{472A60C5-F852-4135-81C0-102F6D73294E}"/>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135" name="正方形/長方形 134">
          <a:extLst>
            <a:ext uri="{FF2B5EF4-FFF2-40B4-BE49-F238E27FC236}">
              <a16:creationId xmlns:a16="http://schemas.microsoft.com/office/drawing/2014/main" id="{586DD3E2-895B-4A9D-9C71-464763CA3CF1}"/>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136" name="正方形/長方形 135">
          <a:extLst>
            <a:ext uri="{FF2B5EF4-FFF2-40B4-BE49-F238E27FC236}">
              <a16:creationId xmlns:a16="http://schemas.microsoft.com/office/drawing/2014/main" id="{406CE814-BC41-4275-B6CA-3CCA244E497F}"/>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137" name="正方形/長方形 136">
          <a:extLst>
            <a:ext uri="{FF2B5EF4-FFF2-40B4-BE49-F238E27FC236}">
              <a16:creationId xmlns:a16="http://schemas.microsoft.com/office/drawing/2014/main" id="{FFCCC1DD-6405-43AC-A312-98F339850B95}"/>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138" name="正方形/長方形 137">
          <a:extLst>
            <a:ext uri="{FF2B5EF4-FFF2-40B4-BE49-F238E27FC236}">
              <a16:creationId xmlns:a16="http://schemas.microsoft.com/office/drawing/2014/main" id="{FD56D278-7C38-4413-9E89-53754187FB9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139" name="正方形/長方形 138">
          <a:extLst>
            <a:ext uri="{FF2B5EF4-FFF2-40B4-BE49-F238E27FC236}">
              <a16:creationId xmlns:a16="http://schemas.microsoft.com/office/drawing/2014/main" id="{6FA57D20-8847-4868-82D6-F823A6CA7055}"/>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140" name="正方形/長方形 139">
          <a:extLst>
            <a:ext uri="{FF2B5EF4-FFF2-40B4-BE49-F238E27FC236}">
              <a16:creationId xmlns:a16="http://schemas.microsoft.com/office/drawing/2014/main" id="{9F7083FA-DBA3-4F5D-87DA-9D2EC7D6AA8A}"/>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141" name="正方形/長方形 140">
          <a:extLst>
            <a:ext uri="{FF2B5EF4-FFF2-40B4-BE49-F238E27FC236}">
              <a16:creationId xmlns:a16="http://schemas.microsoft.com/office/drawing/2014/main" id="{68181FFC-AAB6-418B-A33E-6F4101CA0E17}"/>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142" name="正方形/長方形 141">
          <a:extLst>
            <a:ext uri="{FF2B5EF4-FFF2-40B4-BE49-F238E27FC236}">
              <a16:creationId xmlns:a16="http://schemas.microsoft.com/office/drawing/2014/main" id="{CB7E6E8E-0044-4003-A92F-79DBF48A859F}"/>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143" name="正方形/長方形 142">
          <a:extLst>
            <a:ext uri="{FF2B5EF4-FFF2-40B4-BE49-F238E27FC236}">
              <a16:creationId xmlns:a16="http://schemas.microsoft.com/office/drawing/2014/main" id="{2D089AE8-3CF7-47BE-91D5-68083025C314}"/>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144" name="正方形/長方形 143">
          <a:extLst>
            <a:ext uri="{FF2B5EF4-FFF2-40B4-BE49-F238E27FC236}">
              <a16:creationId xmlns:a16="http://schemas.microsoft.com/office/drawing/2014/main" id="{21B2A03B-2EE5-42FE-A113-1F96CA7A9119}"/>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145" name="正方形/長方形 144">
          <a:extLst>
            <a:ext uri="{FF2B5EF4-FFF2-40B4-BE49-F238E27FC236}">
              <a16:creationId xmlns:a16="http://schemas.microsoft.com/office/drawing/2014/main" id="{4AEE486A-03EB-4F42-907D-0A0767E1BE76}"/>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146" name="正方形/長方形 145">
          <a:extLst>
            <a:ext uri="{FF2B5EF4-FFF2-40B4-BE49-F238E27FC236}">
              <a16:creationId xmlns:a16="http://schemas.microsoft.com/office/drawing/2014/main" id="{DA12F87B-732D-43BC-A0F7-1856028FA7B5}"/>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147" name="正方形/長方形 146">
          <a:extLst>
            <a:ext uri="{FF2B5EF4-FFF2-40B4-BE49-F238E27FC236}">
              <a16:creationId xmlns:a16="http://schemas.microsoft.com/office/drawing/2014/main" id="{F8936391-38E8-424C-978D-D45E42C39189}"/>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148" name="正方形/長方形 147">
          <a:extLst>
            <a:ext uri="{FF2B5EF4-FFF2-40B4-BE49-F238E27FC236}">
              <a16:creationId xmlns:a16="http://schemas.microsoft.com/office/drawing/2014/main" id="{88B12D31-3EE6-4EB2-9365-E7C9F2783FDB}"/>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149" name="正方形/長方形 148">
          <a:extLst>
            <a:ext uri="{FF2B5EF4-FFF2-40B4-BE49-F238E27FC236}">
              <a16:creationId xmlns:a16="http://schemas.microsoft.com/office/drawing/2014/main" id="{E479F1B7-0E83-4239-AAD7-0D8CC1372435}"/>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150" name="正方形/長方形 149">
          <a:extLst>
            <a:ext uri="{FF2B5EF4-FFF2-40B4-BE49-F238E27FC236}">
              <a16:creationId xmlns:a16="http://schemas.microsoft.com/office/drawing/2014/main" id="{C01820D2-1697-4614-898D-C67194BBF10E}"/>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151" name="正方形/長方形 150">
          <a:extLst>
            <a:ext uri="{FF2B5EF4-FFF2-40B4-BE49-F238E27FC236}">
              <a16:creationId xmlns:a16="http://schemas.microsoft.com/office/drawing/2014/main" id="{49EA06D7-865A-4902-B6A3-0B7153DE1B38}"/>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152" name="テキスト ボックス 151">
          <a:extLst>
            <a:ext uri="{FF2B5EF4-FFF2-40B4-BE49-F238E27FC236}">
              <a16:creationId xmlns:a16="http://schemas.microsoft.com/office/drawing/2014/main" id="{48C728C3-E122-46C9-A63E-19347066D83F}"/>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Ｈ</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年度より台帳未整備です。</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93810721-1732-48BC-8C6D-D7ED2BE03BE3}"/>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BFA4E803-FB20-4B68-8F61-AC20FC05934C}"/>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6C6CC898-8E73-4355-B3D4-80BBCF4544EF}"/>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4D84940C-AA79-4D83-AB67-2602123A2CDB}"/>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福岡県豊前市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A99DD2A-0F4F-49F4-8F0B-A1D3B916350A}"/>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96B7A460-BD0C-4AC8-A10E-9EE79E8031D2}"/>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45E56F57-7D48-40F3-9468-1703C7869178}"/>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18D07FB6-EA37-4958-9F07-E4C8AB16225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795E09DD-AC1D-472A-8ECA-DA975CD4FDBB}"/>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595120B-C878-4FB2-A86A-04C173DB395C}"/>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24,493
24,164
111.01
13,702,940
13,220,380
442,758
7,402,147
9,421,799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93DE5CA3-7C5F-4A7F-8B0D-8E5A5093C811}"/>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11604571-38CB-4DB8-9132-D82BB942586C}"/>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71852A5C-90C8-4681-A33C-E6A13071F8B6}"/>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9.1
20.6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54886A94-FC6D-47E2-82E4-4F98B1086AB1}"/>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4C78E8C3-B8E3-4DB7-B42D-51E66EE09023}"/>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EBAA66B0-B8E4-4780-AABE-DB0B52425D11}"/>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oneCellAnchor>
    <xdr:from>
      <xdr:col>3</xdr:col>
      <xdr:colOff>127000</xdr:colOff>
      <xdr:row>16</xdr:row>
      <xdr:rowOff>50800</xdr:rowOff>
    </xdr:from>
    <xdr:ext cx="8896666" cy="259045"/>
    <xdr:sp macro="" textlink="">
      <xdr:nvSpPr>
        <xdr:cNvPr id="18" name="テキスト ボックス 17">
          <a:extLst>
            <a:ext uri="{FF2B5EF4-FFF2-40B4-BE49-F238E27FC236}">
              <a16:creationId xmlns:a16="http://schemas.microsoft.com/office/drawing/2014/main" id="{5B481BB8-B8E9-4D7A-9CDB-A3BDCF0F04B4}"/>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a:extLst>
            <a:ext uri="{FF2B5EF4-FFF2-40B4-BE49-F238E27FC236}">
              <a16:creationId xmlns:a16="http://schemas.microsoft.com/office/drawing/2014/main" id="{5EBD9BF5-7B0C-4D01-8C2F-74A5EEC3D6D3}"/>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20" name="テキスト ボックス 19">
          <a:extLst>
            <a:ext uri="{FF2B5EF4-FFF2-40B4-BE49-F238E27FC236}">
              <a16:creationId xmlns:a16="http://schemas.microsoft.com/office/drawing/2014/main" id="{16C85902-1957-4872-BB85-32D3718A51A5}"/>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21" name="テキスト ボックス 20">
          <a:extLst>
            <a:ext uri="{FF2B5EF4-FFF2-40B4-BE49-F238E27FC236}">
              <a16:creationId xmlns:a16="http://schemas.microsoft.com/office/drawing/2014/main" id="{06AA575A-140B-4346-8642-3F687D9C1A7E}"/>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22" name="正方形/長方形 21">
          <a:extLst>
            <a:ext uri="{FF2B5EF4-FFF2-40B4-BE49-F238E27FC236}">
              <a16:creationId xmlns:a16="http://schemas.microsoft.com/office/drawing/2014/main" id="{7E7983C2-F689-4199-9F19-790853274ECC}"/>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23" name="正方形/長方形 22">
          <a:extLst>
            <a:ext uri="{FF2B5EF4-FFF2-40B4-BE49-F238E27FC236}">
              <a16:creationId xmlns:a16="http://schemas.microsoft.com/office/drawing/2014/main" id="{1AD83D7B-A711-43CA-B41E-646F5253DE7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24" name="正方形/長方形 23">
          <a:extLst>
            <a:ext uri="{FF2B5EF4-FFF2-40B4-BE49-F238E27FC236}">
              <a16:creationId xmlns:a16="http://schemas.microsoft.com/office/drawing/2014/main" id="{F8BC4743-55F0-4705-945B-E9B38AFCF40D}"/>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25" name="正方形/長方形 24">
          <a:extLst>
            <a:ext uri="{FF2B5EF4-FFF2-40B4-BE49-F238E27FC236}">
              <a16:creationId xmlns:a16="http://schemas.microsoft.com/office/drawing/2014/main" id="{537CCF5F-85A4-4778-934E-A6E30C1D28D3}"/>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26" name="正方形/長方形 25">
          <a:extLst>
            <a:ext uri="{FF2B5EF4-FFF2-40B4-BE49-F238E27FC236}">
              <a16:creationId xmlns:a16="http://schemas.microsoft.com/office/drawing/2014/main" id="{6167EB02-55DF-4230-A7EA-567FF129A5F1}"/>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27" name="正方形/長方形 26">
          <a:extLst>
            <a:ext uri="{FF2B5EF4-FFF2-40B4-BE49-F238E27FC236}">
              <a16:creationId xmlns:a16="http://schemas.microsoft.com/office/drawing/2014/main" id="{5942EE25-41EE-419E-A3E3-C541060EF5F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28" name="正方形/長方形 27">
          <a:extLst>
            <a:ext uri="{FF2B5EF4-FFF2-40B4-BE49-F238E27FC236}">
              <a16:creationId xmlns:a16="http://schemas.microsoft.com/office/drawing/2014/main" id="{3E8763B4-398E-45B2-91EC-C11BD4F13522}"/>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29" name="正方形/長方形 28">
          <a:extLst>
            <a:ext uri="{FF2B5EF4-FFF2-40B4-BE49-F238E27FC236}">
              <a16:creationId xmlns:a16="http://schemas.microsoft.com/office/drawing/2014/main" id="{E1993A30-B9C7-4405-84BB-F562AE43443A}"/>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30" name="正方形/長方形 29">
          <a:extLst>
            <a:ext uri="{FF2B5EF4-FFF2-40B4-BE49-F238E27FC236}">
              <a16:creationId xmlns:a16="http://schemas.microsoft.com/office/drawing/2014/main" id="{7F55BB5A-8813-4D7E-ABE2-4536654BCDC1}"/>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31" name="正方形/長方形 30">
          <a:extLst>
            <a:ext uri="{FF2B5EF4-FFF2-40B4-BE49-F238E27FC236}">
              <a16:creationId xmlns:a16="http://schemas.microsoft.com/office/drawing/2014/main" id="{88D3E5D5-0DDD-4307-9ACB-EBB8C47989D6}"/>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32" name="正方形/長方形 31">
          <a:extLst>
            <a:ext uri="{FF2B5EF4-FFF2-40B4-BE49-F238E27FC236}">
              <a16:creationId xmlns:a16="http://schemas.microsoft.com/office/drawing/2014/main" id="{DF127A50-946D-4019-979E-B636EDB1BF7D}"/>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33" name="正方形/長方形 32">
          <a:extLst>
            <a:ext uri="{FF2B5EF4-FFF2-40B4-BE49-F238E27FC236}">
              <a16:creationId xmlns:a16="http://schemas.microsoft.com/office/drawing/2014/main" id="{BD680A4D-A52C-4283-9011-0D81555C919C}"/>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34" name="正方形/長方形 33">
          <a:extLst>
            <a:ext uri="{FF2B5EF4-FFF2-40B4-BE49-F238E27FC236}">
              <a16:creationId xmlns:a16="http://schemas.microsoft.com/office/drawing/2014/main" id="{CD3A5E78-F431-4C1A-B3B5-92813C5A810B}"/>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35" name="正方形/長方形 34">
          <a:extLst>
            <a:ext uri="{FF2B5EF4-FFF2-40B4-BE49-F238E27FC236}">
              <a16:creationId xmlns:a16="http://schemas.microsoft.com/office/drawing/2014/main" id="{EB49B6AD-C161-4859-B44D-D67C04A71AB9}"/>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36" name="正方形/長方形 35">
          <a:extLst>
            <a:ext uri="{FF2B5EF4-FFF2-40B4-BE49-F238E27FC236}">
              <a16:creationId xmlns:a16="http://schemas.microsoft.com/office/drawing/2014/main" id="{869286DA-3A25-4384-B20F-F162B29A35DA}"/>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37" name="正方形/長方形 36">
          <a:extLst>
            <a:ext uri="{FF2B5EF4-FFF2-40B4-BE49-F238E27FC236}">
              <a16:creationId xmlns:a16="http://schemas.microsoft.com/office/drawing/2014/main" id="{D49D2220-4341-43B5-9BB5-B09D18D362F0}"/>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38" name="正方形/長方形 37">
          <a:extLst>
            <a:ext uri="{FF2B5EF4-FFF2-40B4-BE49-F238E27FC236}">
              <a16:creationId xmlns:a16="http://schemas.microsoft.com/office/drawing/2014/main" id="{ADEB34BC-B22B-4FCA-9E17-918F38D6349C}"/>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39" name="正方形/長方形 38">
          <a:extLst>
            <a:ext uri="{FF2B5EF4-FFF2-40B4-BE49-F238E27FC236}">
              <a16:creationId xmlns:a16="http://schemas.microsoft.com/office/drawing/2014/main" id="{60B9C7DC-5A22-4D1D-8FC6-0E4CD48EB5E1}"/>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40" name="正方形/長方形 39">
          <a:extLst>
            <a:ext uri="{FF2B5EF4-FFF2-40B4-BE49-F238E27FC236}">
              <a16:creationId xmlns:a16="http://schemas.microsoft.com/office/drawing/2014/main" id="{1D3D8F88-719D-46BF-AE78-11AE8EE997CC}"/>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41" name="正方形/長方形 40">
          <a:extLst>
            <a:ext uri="{FF2B5EF4-FFF2-40B4-BE49-F238E27FC236}">
              <a16:creationId xmlns:a16="http://schemas.microsoft.com/office/drawing/2014/main" id="{185DD332-0170-4073-939E-7379BBDEB84B}"/>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42" name="正方形/長方形 41">
          <a:extLst>
            <a:ext uri="{FF2B5EF4-FFF2-40B4-BE49-F238E27FC236}">
              <a16:creationId xmlns:a16="http://schemas.microsoft.com/office/drawing/2014/main" id="{D5BBB6A8-1988-4F3F-991E-E1F19920F4E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43" name="正方形/長方形 42">
          <a:extLst>
            <a:ext uri="{FF2B5EF4-FFF2-40B4-BE49-F238E27FC236}">
              <a16:creationId xmlns:a16="http://schemas.microsoft.com/office/drawing/2014/main" id="{3AEC5F6E-4457-4F76-960C-67A81C7C8A07}"/>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44" name="正方形/長方形 43">
          <a:extLst>
            <a:ext uri="{FF2B5EF4-FFF2-40B4-BE49-F238E27FC236}">
              <a16:creationId xmlns:a16="http://schemas.microsoft.com/office/drawing/2014/main" id="{09E374D6-CD9D-43FC-88EC-27DF21F6C1DC}"/>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45" name="正方形/長方形 44">
          <a:extLst>
            <a:ext uri="{FF2B5EF4-FFF2-40B4-BE49-F238E27FC236}">
              <a16:creationId xmlns:a16="http://schemas.microsoft.com/office/drawing/2014/main" id="{3FD8C9E7-D511-4360-8CC2-CA9163B0D315}"/>
            </a:ext>
          </a:extLst>
        </xdr:cNvPr>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46" name="正方形/長方形 45">
          <a:extLst>
            <a:ext uri="{FF2B5EF4-FFF2-40B4-BE49-F238E27FC236}">
              <a16:creationId xmlns:a16="http://schemas.microsoft.com/office/drawing/2014/main" id="{4DBCDC49-19B8-47CC-9F53-A96581725575}"/>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47" name="正方形/長方形 46">
          <a:extLst>
            <a:ext uri="{FF2B5EF4-FFF2-40B4-BE49-F238E27FC236}">
              <a16:creationId xmlns:a16="http://schemas.microsoft.com/office/drawing/2014/main" id="{75C3E885-C925-41EB-94BB-43ADDCD0D5B4}"/>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48" name="正方形/長方形 47">
          <a:extLst>
            <a:ext uri="{FF2B5EF4-FFF2-40B4-BE49-F238E27FC236}">
              <a16:creationId xmlns:a16="http://schemas.microsoft.com/office/drawing/2014/main" id="{21021524-D1A0-40E7-86D0-260C4B4F2103}"/>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49" name="正方形/長方形 48">
          <a:extLst>
            <a:ext uri="{FF2B5EF4-FFF2-40B4-BE49-F238E27FC236}">
              <a16:creationId xmlns:a16="http://schemas.microsoft.com/office/drawing/2014/main" id="{7E3FF250-198C-4D48-A67E-95D65872927C}"/>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50" name="正方形/長方形 49">
          <a:extLst>
            <a:ext uri="{FF2B5EF4-FFF2-40B4-BE49-F238E27FC236}">
              <a16:creationId xmlns:a16="http://schemas.microsoft.com/office/drawing/2014/main" id="{E2022A55-10B3-488D-B725-A3DD4811349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51" name="正方形/長方形 50">
          <a:extLst>
            <a:ext uri="{FF2B5EF4-FFF2-40B4-BE49-F238E27FC236}">
              <a16:creationId xmlns:a16="http://schemas.microsoft.com/office/drawing/2014/main" id="{5FA6A13B-6693-4B0C-9482-71FD7623291A}"/>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52" name="正方形/長方形 51">
          <a:extLst>
            <a:ext uri="{FF2B5EF4-FFF2-40B4-BE49-F238E27FC236}">
              <a16:creationId xmlns:a16="http://schemas.microsoft.com/office/drawing/2014/main" id="{A26B5C65-4407-4A77-8070-E73CDB196B99}"/>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53" name="正方形/長方形 52">
          <a:extLst>
            <a:ext uri="{FF2B5EF4-FFF2-40B4-BE49-F238E27FC236}">
              <a16:creationId xmlns:a16="http://schemas.microsoft.com/office/drawing/2014/main" id="{730AC80F-E677-4E68-875B-F00B87F4F4A5}"/>
            </a:ext>
          </a:extLst>
        </xdr:cNvPr>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54" name="正方形/長方形 53">
          <a:extLst>
            <a:ext uri="{FF2B5EF4-FFF2-40B4-BE49-F238E27FC236}">
              <a16:creationId xmlns:a16="http://schemas.microsoft.com/office/drawing/2014/main" id="{BD3ECFF3-635F-4FA4-A060-55C96820FB53}"/>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55" name="正方形/長方形 54">
          <a:extLst>
            <a:ext uri="{FF2B5EF4-FFF2-40B4-BE49-F238E27FC236}">
              <a16:creationId xmlns:a16="http://schemas.microsoft.com/office/drawing/2014/main" id="{88A43F5E-ED3C-4DE7-A595-543F9C74884E}"/>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56" name="正方形/長方形 55">
          <a:extLst>
            <a:ext uri="{FF2B5EF4-FFF2-40B4-BE49-F238E27FC236}">
              <a16:creationId xmlns:a16="http://schemas.microsoft.com/office/drawing/2014/main" id="{0F27E11A-E7AC-4391-ADA0-3A2E7FBE09CA}"/>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57" name="正方形/長方形 56">
          <a:extLst>
            <a:ext uri="{FF2B5EF4-FFF2-40B4-BE49-F238E27FC236}">
              <a16:creationId xmlns:a16="http://schemas.microsoft.com/office/drawing/2014/main" id="{08D712B0-D857-4D6C-936F-202603CD95A1}"/>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58" name="正方形/長方形 57">
          <a:extLst>
            <a:ext uri="{FF2B5EF4-FFF2-40B4-BE49-F238E27FC236}">
              <a16:creationId xmlns:a16="http://schemas.microsoft.com/office/drawing/2014/main" id="{AF4980EB-3E57-4814-8573-8B0734E3BB2A}"/>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59" name="正方形/長方形 58">
          <a:extLst>
            <a:ext uri="{FF2B5EF4-FFF2-40B4-BE49-F238E27FC236}">
              <a16:creationId xmlns:a16="http://schemas.microsoft.com/office/drawing/2014/main" id="{6C443B3C-AEF7-475F-A566-09A72D021803}"/>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60" name="正方形/長方形 59">
          <a:extLst>
            <a:ext uri="{FF2B5EF4-FFF2-40B4-BE49-F238E27FC236}">
              <a16:creationId xmlns:a16="http://schemas.microsoft.com/office/drawing/2014/main" id="{52146FF0-CE16-4610-8DD3-645DB45B04D6}"/>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61" name="正方形/長方形 60">
          <a:extLst>
            <a:ext uri="{FF2B5EF4-FFF2-40B4-BE49-F238E27FC236}">
              <a16:creationId xmlns:a16="http://schemas.microsoft.com/office/drawing/2014/main" id="{13347B47-5898-4784-9F38-4E8F4C1DCF95}"/>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62" name="正方形/長方形 61">
          <a:extLst>
            <a:ext uri="{FF2B5EF4-FFF2-40B4-BE49-F238E27FC236}">
              <a16:creationId xmlns:a16="http://schemas.microsoft.com/office/drawing/2014/main" id="{38C3AA9E-B7E0-42D1-A0D6-4EBD33CB91AD}"/>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63" name="正方形/長方形 62">
          <a:extLst>
            <a:ext uri="{FF2B5EF4-FFF2-40B4-BE49-F238E27FC236}">
              <a16:creationId xmlns:a16="http://schemas.microsoft.com/office/drawing/2014/main" id="{F48264C0-9A26-4BDD-9D7A-920DE019B427}"/>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64" name="正方形/長方形 63">
          <a:extLst>
            <a:ext uri="{FF2B5EF4-FFF2-40B4-BE49-F238E27FC236}">
              <a16:creationId xmlns:a16="http://schemas.microsoft.com/office/drawing/2014/main" id="{705D6F8F-1ACC-40E7-84B4-CCF21D254E77}"/>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65" name="正方形/長方形 64">
          <a:extLst>
            <a:ext uri="{FF2B5EF4-FFF2-40B4-BE49-F238E27FC236}">
              <a16:creationId xmlns:a16="http://schemas.microsoft.com/office/drawing/2014/main" id="{D3DFB824-9705-42F1-8388-722C000215F3}"/>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66" name="正方形/長方形 65">
          <a:extLst>
            <a:ext uri="{FF2B5EF4-FFF2-40B4-BE49-F238E27FC236}">
              <a16:creationId xmlns:a16="http://schemas.microsoft.com/office/drawing/2014/main" id="{C7E5737E-D272-4A4A-B735-1C59C18C2629}"/>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67" name="正方形/長方形 66">
          <a:extLst>
            <a:ext uri="{FF2B5EF4-FFF2-40B4-BE49-F238E27FC236}">
              <a16:creationId xmlns:a16="http://schemas.microsoft.com/office/drawing/2014/main" id="{BEF5A1B5-015F-46AD-8E79-B7046B16E6AC}"/>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68" name="正方形/長方形 67">
          <a:extLst>
            <a:ext uri="{FF2B5EF4-FFF2-40B4-BE49-F238E27FC236}">
              <a16:creationId xmlns:a16="http://schemas.microsoft.com/office/drawing/2014/main" id="{E4264DDD-F992-4908-BFAE-FE1EA7FC2421}"/>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69" name="正方形/長方形 68">
          <a:extLst>
            <a:ext uri="{FF2B5EF4-FFF2-40B4-BE49-F238E27FC236}">
              <a16:creationId xmlns:a16="http://schemas.microsoft.com/office/drawing/2014/main" id="{CEB23369-52D3-4B1B-AF92-D6B061691D1B}"/>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70" name="正方形/長方形 69">
          <a:extLst>
            <a:ext uri="{FF2B5EF4-FFF2-40B4-BE49-F238E27FC236}">
              <a16:creationId xmlns:a16="http://schemas.microsoft.com/office/drawing/2014/main" id="{EE5EA15D-9122-4A5A-B97B-B263675E0455}"/>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71" name="正方形/長方形 70">
          <a:extLst>
            <a:ext uri="{FF2B5EF4-FFF2-40B4-BE49-F238E27FC236}">
              <a16:creationId xmlns:a16="http://schemas.microsoft.com/office/drawing/2014/main" id="{2117376B-DFBE-4D7F-BC39-4EF6E6940FA5}"/>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72" name="正方形/長方形 71">
          <a:extLst>
            <a:ext uri="{FF2B5EF4-FFF2-40B4-BE49-F238E27FC236}">
              <a16:creationId xmlns:a16="http://schemas.microsoft.com/office/drawing/2014/main" id="{2393710C-4A23-46A3-814F-4D0B64537504}"/>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73" name="正方形/長方形 72">
          <a:extLst>
            <a:ext uri="{FF2B5EF4-FFF2-40B4-BE49-F238E27FC236}">
              <a16:creationId xmlns:a16="http://schemas.microsoft.com/office/drawing/2014/main" id="{9D091CDC-3815-43BB-8AFC-87512D782D4E}"/>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74" name="正方形/長方形 73">
          <a:extLst>
            <a:ext uri="{FF2B5EF4-FFF2-40B4-BE49-F238E27FC236}">
              <a16:creationId xmlns:a16="http://schemas.microsoft.com/office/drawing/2014/main" id="{C7427063-E6A0-4708-BDFC-414F517A1C01}"/>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75" name="正方形/長方形 74">
          <a:extLst>
            <a:ext uri="{FF2B5EF4-FFF2-40B4-BE49-F238E27FC236}">
              <a16:creationId xmlns:a16="http://schemas.microsoft.com/office/drawing/2014/main" id="{17EB3422-2622-4986-8B5C-EAE5A42CCEAF}"/>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76" name="正方形/長方形 75">
          <a:extLst>
            <a:ext uri="{FF2B5EF4-FFF2-40B4-BE49-F238E27FC236}">
              <a16:creationId xmlns:a16="http://schemas.microsoft.com/office/drawing/2014/main" id="{4DF24156-5795-48EA-A7D5-0002A3A66692}"/>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77" name="正方形/長方形 76">
          <a:extLst>
            <a:ext uri="{FF2B5EF4-FFF2-40B4-BE49-F238E27FC236}">
              <a16:creationId xmlns:a16="http://schemas.microsoft.com/office/drawing/2014/main" id="{4E0FA79D-B6D1-4620-8A1F-96C7061E3EA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78" name="正方形/長方形 77">
          <a:extLst>
            <a:ext uri="{FF2B5EF4-FFF2-40B4-BE49-F238E27FC236}">
              <a16:creationId xmlns:a16="http://schemas.microsoft.com/office/drawing/2014/main" id="{4CC78BF0-8BEB-4AFD-B982-BF31F99BB4E8}"/>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79" name="正方形/長方形 78">
          <a:extLst>
            <a:ext uri="{FF2B5EF4-FFF2-40B4-BE49-F238E27FC236}">
              <a16:creationId xmlns:a16="http://schemas.microsoft.com/office/drawing/2014/main" id="{037AA00B-D892-4738-A735-50DCB036538A}"/>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80" name="正方形/長方形 79">
          <a:extLst>
            <a:ext uri="{FF2B5EF4-FFF2-40B4-BE49-F238E27FC236}">
              <a16:creationId xmlns:a16="http://schemas.microsoft.com/office/drawing/2014/main" id="{D3758D78-E188-4F4D-BA02-C2B7C6B2F73F}"/>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81" name="正方形/長方形 80">
          <a:extLst>
            <a:ext uri="{FF2B5EF4-FFF2-40B4-BE49-F238E27FC236}">
              <a16:creationId xmlns:a16="http://schemas.microsoft.com/office/drawing/2014/main" id="{DD30A66F-0F2E-4E99-B4B1-1A4374E3D632}"/>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82" name="正方形/長方形 81">
          <a:extLst>
            <a:ext uri="{FF2B5EF4-FFF2-40B4-BE49-F238E27FC236}">
              <a16:creationId xmlns:a16="http://schemas.microsoft.com/office/drawing/2014/main" id="{AF3B654F-29A2-42CA-A468-3ABDABB3FDC9}"/>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83" name="正方形/長方形 82">
          <a:extLst>
            <a:ext uri="{FF2B5EF4-FFF2-40B4-BE49-F238E27FC236}">
              <a16:creationId xmlns:a16="http://schemas.microsoft.com/office/drawing/2014/main" id="{3F31ED63-6341-4D36-B2C8-03FEAE334CD6}"/>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84" name="正方形/長方形 83">
          <a:extLst>
            <a:ext uri="{FF2B5EF4-FFF2-40B4-BE49-F238E27FC236}">
              <a16:creationId xmlns:a16="http://schemas.microsoft.com/office/drawing/2014/main" id="{E15835AA-E0FE-49D0-AF03-12E42BAAC5AD}"/>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85" name="正方形/長方形 84">
          <a:extLst>
            <a:ext uri="{FF2B5EF4-FFF2-40B4-BE49-F238E27FC236}">
              <a16:creationId xmlns:a16="http://schemas.microsoft.com/office/drawing/2014/main" id="{E06DE0AE-B3F3-453B-93F8-5301AC722B95}"/>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86" name="正方形/長方形 85">
          <a:extLst>
            <a:ext uri="{FF2B5EF4-FFF2-40B4-BE49-F238E27FC236}">
              <a16:creationId xmlns:a16="http://schemas.microsoft.com/office/drawing/2014/main" id="{BFA243AF-AC05-41DF-BF56-0088EF3BD2C6}"/>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87" name="正方形/長方形 86">
          <a:extLst>
            <a:ext uri="{FF2B5EF4-FFF2-40B4-BE49-F238E27FC236}">
              <a16:creationId xmlns:a16="http://schemas.microsoft.com/office/drawing/2014/main" id="{7F70DA2D-DC14-4140-A3CC-B708325E24B6}"/>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88" name="正方形/長方形 87">
          <a:extLst>
            <a:ext uri="{FF2B5EF4-FFF2-40B4-BE49-F238E27FC236}">
              <a16:creationId xmlns:a16="http://schemas.microsoft.com/office/drawing/2014/main" id="{D7A5B552-250C-4C92-A88B-B32FA37D5563}"/>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89" name="正方形/長方形 88">
          <a:extLst>
            <a:ext uri="{FF2B5EF4-FFF2-40B4-BE49-F238E27FC236}">
              <a16:creationId xmlns:a16="http://schemas.microsoft.com/office/drawing/2014/main" id="{7464AD18-4639-4C78-A8EA-F2381C91C147}"/>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90" name="正方形/長方形 89">
          <a:extLst>
            <a:ext uri="{FF2B5EF4-FFF2-40B4-BE49-F238E27FC236}">
              <a16:creationId xmlns:a16="http://schemas.microsoft.com/office/drawing/2014/main" id="{FA52B73A-D019-4001-8B04-2700D0962163}"/>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91" name="正方形/長方形 90">
          <a:extLst>
            <a:ext uri="{FF2B5EF4-FFF2-40B4-BE49-F238E27FC236}">
              <a16:creationId xmlns:a16="http://schemas.microsoft.com/office/drawing/2014/main" id="{02C5D7E6-B8E1-4660-A22E-A8D9AB74161F}"/>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92" name="正方形/長方形 91">
          <a:extLst>
            <a:ext uri="{FF2B5EF4-FFF2-40B4-BE49-F238E27FC236}">
              <a16:creationId xmlns:a16="http://schemas.microsoft.com/office/drawing/2014/main" id="{248AAD4A-8088-4200-8514-96E7BC7297E1}"/>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93" name="正方形/長方形 92">
          <a:extLst>
            <a:ext uri="{FF2B5EF4-FFF2-40B4-BE49-F238E27FC236}">
              <a16:creationId xmlns:a16="http://schemas.microsoft.com/office/drawing/2014/main" id="{8CE84A3F-3994-4945-9EEB-EFC358626E2D}"/>
            </a:ext>
          </a:extLst>
        </xdr:cNvPr>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94" name="正方形/長方形 93">
          <a:extLst>
            <a:ext uri="{FF2B5EF4-FFF2-40B4-BE49-F238E27FC236}">
              <a16:creationId xmlns:a16="http://schemas.microsoft.com/office/drawing/2014/main" id="{496871F4-1862-4126-8BED-7671B241078B}"/>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95" name="正方形/長方形 94">
          <a:extLst>
            <a:ext uri="{FF2B5EF4-FFF2-40B4-BE49-F238E27FC236}">
              <a16:creationId xmlns:a16="http://schemas.microsoft.com/office/drawing/2014/main" id="{5D6B0E19-561E-41A0-AC41-CFC2AE9501FE}"/>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96" name="正方形/長方形 95">
          <a:extLst>
            <a:ext uri="{FF2B5EF4-FFF2-40B4-BE49-F238E27FC236}">
              <a16:creationId xmlns:a16="http://schemas.microsoft.com/office/drawing/2014/main" id="{A2BD28C2-909D-447F-9894-E819F49F3046}"/>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97" name="正方形/長方形 96">
          <a:extLst>
            <a:ext uri="{FF2B5EF4-FFF2-40B4-BE49-F238E27FC236}">
              <a16:creationId xmlns:a16="http://schemas.microsoft.com/office/drawing/2014/main" id="{F399CA9B-480B-440C-B90A-17178D9F2193}"/>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98" name="正方形/長方形 97">
          <a:extLst>
            <a:ext uri="{FF2B5EF4-FFF2-40B4-BE49-F238E27FC236}">
              <a16:creationId xmlns:a16="http://schemas.microsoft.com/office/drawing/2014/main" id="{ACF6DF0E-0018-4AA8-80FC-F34AC499C5D5}"/>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99" name="正方形/長方形 98">
          <a:extLst>
            <a:ext uri="{FF2B5EF4-FFF2-40B4-BE49-F238E27FC236}">
              <a16:creationId xmlns:a16="http://schemas.microsoft.com/office/drawing/2014/main" id="{FFD9AFA9-82C3-4D7C-ABDB-8C945085E06D}"/>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100" name="正方形/長方形 99">
          <a:extLst>
            <a:ext uri="{FF2B5EF4-FFF2-40B4-BE49-F238E27FC236}">
              <a16:creationId xmlns:a16="http://schemas.microsoft.com/office/drawing/2014/main" id="{CE973316-7F45-4669-BA6E-41F07F0D60BD}"/>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101" name="正方形/長方形 100">
          <a:extLst>
            <a:ext uri="{FF2B5EF4-FFF2-40B4-BE49-F238E27FC236}">
              <a16:creationId xmlns:a16="http://schemas.microsoft.com/office/drawing/2014/main" id="{44838360-5AF4-4ABA-8043-4BDED7E01688}"/>
            </a:ext>
          </a:extLst>
        </xdr:cNvPr>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102" name="正方形/長方形 101">
          <a:extLst>
            <a:ext uri="{FF2B5EF4-FFF2-40B4-BE49-F238E27FC236}">
              <a16:creationId xmlns:a16="http://schemas.microsoft.com/office/drawing/2014/main" id="{1CDFA948-B12F-4B62-AA3E-865DC81C375E}"/>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103" name="正方形/長方形 102">
          <a:extLst>
            <a:ext uri="{FF2B5EF4-FFF2-40B4-BE49-F238E27FC236}">
              <a16:creationId xmlns:a16="http://schemas.microsoft.com/office/drawing/2014/main" id="{DDE5775F-F022-449E-8530-99A8D3B15B0A}"/>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104" name="正方形/長方形 103">
          <a:extLst>
            <a:ext uri="{FF2B5EF4-FFF2-40B4-BE49-F238E27FC236}">
              <a16:creationId xmlns:a16="http://schemas.microsoft.com/office/drawing/2014/main" id="{FFAFB075-12BA-4592-96F5-91508EAE9555}"/>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105" name="正方形/長方形 104">
          <a:extLst>
            <a:ext uri="{FF2B5EF4-FFF2-40B4-BE49-F238E27FC236}">
              <a16:creationId xmlns:a16="http://schemas.microsoft.com/office/drawing/2014/main" id="{6E271CF5-7CA6-4D7B-8044-9F4EBF654933}"/>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106" name="正方形/長方形 105">
          <a:extLst>
            <a:ext uri="{FF2B5EF4-FFF2-40B4-BE49-F238E27FC236}">
              <a16:creationId xmlns:a16="http://schemas.microsoft.com/office/drawing/2014/main" id="{77F46507-3DEE-475C-8D46-D462A9A0DF32}"/>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107" name="正方形/長方形 106">
          <a:extLst>
            <a:ext uri="{FF2B5EF4-FFF2-40B4-BE49-F238E27FC236}">
              <a16:creationId xmlns:a16="http://schemas.microsoft.com/office/drawing/2014/main" id="{AC787794-C6BF-4EA1-BA76-51E3CB7983F8}"/>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108" name="正方形/長方形 107">
          <a:extLst>
            <a:ext uri="{FF2B5EF4-FFF2-40B4-BE49-F238E27FC236}">
              <a16:creationId xmlns:a16="http://schemas.microsoft.com/office/drawing/2014/main" id="{C5D37141-AD54-4D71-98A7-9BA557FC7448}"/>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109" name="正方形/長方形 108">
          <a:extLst>
            <a:ext uri="{FF2B5EF4-FFF2-40B4-BE49-F238E27FC236}">
              <a16:creationId xmlns:a16="http://schemas.microsoft.com/office/drawing/2014/main" id="{9B58A32A-7C35-44F1-97AB-2FB928698AC3}"/>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110" name="正方形/長方形 109">
          <a:extLst>
            <a:ext uri="{FF2B5EF4-FFF2-40B4-BE49-F238E27FC236}">
              <a16:creationId xmlns:a16="http://schemas.microsoft.com/office/drawing/2014/main" id="{ACFD6222-BD69-4AE5-94CB-3EED4F8C088A}"/>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111" name="正方形/長方形 110">
          <a:extLst>
            <a:ext uri="{FF2B5EF4-FFF2-40B4-BE49-F238E27FC236}">
              <a16:creationId xmlns:a16="http://schemas.microsoft.com/office/drawing/2014/main" id="{4611F717-DD6C-412F-8A5C-6BECBA34AC53}"/>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112" name="正方形/長方形 111">
          <a:extLst>
            <a:ext uri="{FF2B5EF4-FFF2-40B4-BE49-F238E27FC236}">
              <a16:creationId xmlns:a16="http://schemas.microsoft.com/office/drawing/2014/main" id="{2B269A82-6C8B-4089-A2CB-C24153B6499D}"/>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113" name="正方形/長方形 112">
          <a:extLst>
            <a:ext uri="{FF2B5EF4-FFF2-40B4-BE49-F238E27FC236}">
              <a16:creationId xmlns:a16="http://schemas.microsoft.com/office/drawing/2014/main" id="{52B74EC3-098B-4F1A-9C90-90EA5D0D3AF3}"/>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114" name="正方形/長方形 113">
          <a:extLst>
            <a:ext uri="{FF2B5EF4-FFF2-40B4-BE49-F238E27FC236}">
              <a16:creationId xmlns:a16="http://schemas.microsoft.com/office/drawing/2014/main" id="{60A86D60-5647-4681-9371-421499AD4047}"/>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115" name="正方形/長方形 114">
          <a:extLst>
            <a:ext uri="{FF2B5EF4-FFF2-40B4-BE49-F238E27FC236}">
              <a16:creationId xmlns:a16="http://schemas.microsoft.com/office/drawing/2014/main" id="{CEEE486A-F371-48BF-BD02-384CDD5E3716}"/>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116" name="正方形/長方形 115">
          <a:extLst>
            <a:ext uri="{FF2B5EF4-FFF2-40B4-BE49-F238E27FC236}">
              <a16:creationId xmlns:a16="http://schemas.microsoft.com/office/drawing/2014/main" id="{05552025-6EAE-45A1-9003-CDB519E13E25}"/>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117" name="正方形/長方形 116">
          <a:extLst>
            <a:ext uri="{FF2B5EF4-FFF2-40B4-BE49-F238E27FC236}">
              <a16:creationId xmlns:a16="http://schemas.microsoft.com/office/drawing/2014/main" id="{BC2C9E25-C1FE-4200-B734-03C94BFD1A44}"/>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118" name="正方形/長方形 117">
          <a:extLst>
            <a:ext uri="{FF2B5EF4-FFF2-40B4-BE49-F238E27FC236}">
              <a16:creationId xmlns:a16="http://schemas.microsoft.com/office/drawing/2014/main" id="{8E6A754C-4AD8-486F-805C-58655DDC5AAE}"/>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119" name="正方形/長方形 118">
          <a:extLst>
            <a:ext uri="{FF2B5EF4-FFF2-40B4-BE49-F238E27FC236}">
              <a16:creationId xmlns:a16="http://schemas.microsoft.com/office/drawing/2014/main" id="{D97CA056-245B-4F71-B010-504A30CC1085}"/>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120" name="正方形/長方形 119">
          <a:extLst>
            <a:ext uri="{FF2B5EF4-FFF2-40B4-BE49-F238E27FC236}">
              <a16:creationId xmlns:a16="http://schemas.microsoft.com/office/drawing/2014/main" id="{8A6BB78C-03FC-4FA7-9707-26FDBBACB714}"/>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121" name="正方形/長方形 120">
          <a:extLst>
            <a:ext uri="{FF2B5EF4-FFF2-40B4-BE49-F238E27FC236}">
              <a16:creationId xmlns:a16="http://schemas.microsoft.com/office/drawing/2014/main" id="{94DD109B-B850-4E53-BCD3-E450813DFBDF}"/>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122" name="正方形/長方形 121">
          <a:extLst>
            <a:ext uri="{FF2B5EF4-FFF2-40B4-BE49-F238E27FC236}">
              <a16:creationId xmlns:a16="http://schemas.microsoft.com/office/drawing/2014/main" id="{D94CE8BC-F4C6-476B-B6A9-C5B7C66E03B9}"/>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123" name="正方形/長方形 122">
          <a:extLst>
            <a:ext uri="{FF2B5EF4-FFF2-40B4-BE49-F238E27FC236}">
              <a16:creationId xmlns:a16="http://schemas.microsoft.com/office/drawing/2014/main" id="{8FD4CFA4-0549-4F7B-8A4F-B502E4FCB931}"/>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124" name="正方形/長方形 123">
          <a:extLst>
            <a:ext uri="{FF2B5EF4-FFF2-40B4-BE49-F238E27FC236}">
              <a16:creationId xmlns:a16="http://schemas.microsoft.com/office/drawing/2014/main" id="{7FC31E6E-F7C6-4B34-B093-A5E382BA6597}"/>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125" name="正方形/長方形 124">
          <a:extLst>
            <a:ext uri="{FF2B5EF4-FFF2-40B4-BE49-F238E27FC236}">
              <a16:creationId xmlns:a16="http://schemas.microsoft.com/office/drawing/2014/main" id="{F7F22F07-E670-42D6-B1EC-12223558B1AA}"/>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126" name="正方形/長方形 125">
          <a:extLst>
            <a:ext uri="{FF2B5EF4-FFF2-40B4-BE49-F238E27FC236}">
              <a16:creationId xmlns:a16="http://schemas.microsoft.com/office/drawing/2014/main" id="{691D6AB7-1307-455F-96F2-226068DD9253}"/>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127" name="正方形/長方形 126">
          <a:extLst>
            <a:ext uri="{FF2B5EF4-FFF2-40B4-BE49-F238E27FC236}">
              <a16:creationId xmlns:a16="http://schemas.microsoft.com/office/drawing/2014/main" id="{7A6F76A5-F2E3-4743-AE5B-3E11F2ECAB8E}"/>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128" name="正方形/長方形 127">
          <a:extLst>
            <a:ext uri="{FF2B5EF4-FFF2-40B4-BE49-F238E27FC236}">
              <a16:creationId xmlns:a16="http://schemas.microsoft.com/office/drawing/2014/main" id="{EF692198-421E-4074-97DC-DA9C9F82F31E}"/>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129" name="正方形/長方形 128">
          <a:extLst>
            <a:ext uri="{FF2B5EF4-FFF2-40B4-BE49-F238E27FC236}">
              <a16:creationId xmlns:a16="http://schemas.microsoft.com/office/drawing/2014/main" id="{B68A1F25-A8A7-4271-AF55-EC1A96B80792}"/>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130" name="正方形/長方形 129">
          <a:extLst>
            <a:ext uri="{FF2B5EF4-FFF2-40B4-BE49-F238E27FC236}">
              <a16:creationId xmlns:a16="http://schemas.microsoft.com/office/drawing/2014/main" id="{B76538EA-B2A4-4521-A216-C4BD0176E3E9}"/>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131" name="正方形/長方形 130">
          <a:extLst>
            <a:ext uri="{FF2B5EF4-FFF2-40B4-BE49-F238E27FC236}">
              <a16:creationId xmlns:a16="http://schemas.microsoft.com/office/drawing/2014/main" id="{8AFAA202-5EF3-4D65-BCCD-BBAAA47DD92F}"/>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132" name="正方形/長方形 131">
          <a:extLst>
            <a:ext uri="{FF2B5EF4-FFF2-40B4-BE49-F238E27FC236}">
              <a16:creationId xmlns:a16="http://schemas.microsoft.com/office/drawing/2014/main" id="{9F816DD0-1391-434D-9820-27C7EF64E07F}"/>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133" name="正方形/長方形 132">
          <a:extLst>
            <a:ext uri="{FF2B5EF4-FFF2-40B4-BE49-F238E27FC236}">
              <a16:creationId xmlns:a16="http://schemas.microsoft.com/office/drawing/2014/main" id="{B2E236BB-5E6A-4B80-882A-8B23C687BFAD}"/>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134" name="正方形/長方形 133">
          <a:extLst>
            <a:ext uri="{FF2B5EF4-FFF2-40B4-BE49-F238E27FC236}">
              <a16:creationId xmlns:a16="http://schemas.microsoft.com/office/drawing/2014/main" id="{447D739B-8D7A-4DFC-B4E0-BB7FE7ECECDA}"/>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135" name="正方形/長方形 134">
          <a:extLst>
            <a:ext uri="{FF2B5EF4-FFF2-40B4-BE49-F238E27FC236}">
              <a16:creationId xmlns:a16="http://schemas.microsoft.com/office/drawing/2014/main" id="{7D838FEB-466E-410E-9107-070342843F0B}"/>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136" name="正方形/長方形 135">
          <a:extLst>
            <a:ext uri="{FF2B5EF4-FFF2-40B4-BE49-F238E27FC236}">
              <a16:creationId xmlns:a16="http://schemas.microsoft.com/office/drawing/2014/main" id="{58DA816E-07E2-4C46-99F6-3E98DCF7EB62}"/>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137" name="正方形/長方形 136">
          <a:extLst>
            <a:ext uri="{FF2B5EF4-FFF2-40B4-BE49-F238E27FC236}">
              <a16:creationId xmlns:a16="http://schemas.microsoft.com/office/drawing/2014/main" id="{29813F8F-45F2-4EA1-A70C-ED81E3C7F653}"/>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138" name="正方形/長方形 137">
          <a:extLst>
            <a:ext uri="{FF2B5EF4-FFF2-40B4-BE49-F238E27FC236}">
              <a16:creationId xmlns:a16="http://schemas.microsoft.com/office/drawing/2014/main" id="{8CFCF722-18E3-472F-ACB3-750EBB0A4D43}"/>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139" name="正方形/長方形 138">
          <a:extLst>
            <a:ext uri="{FF2B5EF4-FFF2-40B4-BE49-F238E27FC236}">
              <a16:creationId xmlns:a16="http://schemas.microsoft.com/office/drawing/2014/main" id="{FB7A9703-1A0D-4CBE-82CF-6DD9C3FECF49}"/>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140" name="正方形/長方形 139">
          <a:extLst>
            <a:ext uri="{FF2B5EF4-FFF2-40B4-BE49-F238E27FC236}">
              <a16:creationId xmlns:a16="http://schemas.microsoft.com/office/drawing/2014/main" id="{04B96B9C-00B1-4D54-A17C-3173BF27F071}"/>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141" name="正方形/長方形 140">
          <a:extLst>
            <a:ext uri="{FF2B5EF4-FFF2-40B4-BE49-F238E27FC236}">
              <a16:creationId xmlns:a16="http://schemas.microsoft.com/office/drawing/2014/main" id="{9987F5FA-5152-4D6A-9191-6151A2FFDC0D}"/>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142" name="正方形/長方形 141">
          <a:extLst>
            <a:ext uri="{FF2B5EF4-FFF2-40B4-BE49-F238E27FC236}">
              <a16:creationId xmlns:a16="http://schemas.microsoft.com/office/drawing/2014/main" id="{9E02485F-3290-40ED-A816-0AF8FE00041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143" name="正方形/長方形 142">
          <a:extLst>
            <a:ext uri="{FF2B5EF4-FFF2-40B4-BE49-F238E27FC236}">
              <a16:creationId xmlns:a16="http://schemas.microsoft.com/office/drawing/2014/main" id="{4B691FB8-2DBE-429A-942C-ECCDC6D5182E}"/>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144" name="正方形/長方形 143">
          <a:extLst>
            <a:ext uri="{FF2B5EF4-FFF2-40B4-BE49-F238E27FC236}">
              <a16:creationId xmlns:a16="http://schemas.microsoft.com/office/drawing/2014/main" id="{99585C1A-69EC-46C2-96C4-400622C003AE}"/>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145" name="正方形/長方形 144">
          <a:extLst>
            <a:ext uri="{FF2B5EF4-FFF2-40B4-BE49-F238E27FC236}">
              <a16:creationId xmlns:a16="http://schemas.microsoft.com/office/drawing/2014/main" id="{4E257DBF-9EDE-43E1-B9C4-D6BF1A3F518C}"/>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146" name="正方形/長方形 145">
          <a:extLst>
            <a:ext uri="{FF2B5EF4-FFF2-40B4-BE49-F238E27FC236}">
              <a16:creationId xmlns:a16="http://schemas.microsoft.com/office/drawing/2014/main" id="{0EF7323E-8169-4752-B8E4-3248A314B935}"/>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147" name="正方形/長方形 146">
          <a:extLst>
            <a:ext uri="{FF2B5EF4-FFF2-40B4-BE49-F238E27FC236}">
              <a16:creationId xmlns:a16="http://schemas.microsoft.com/office/drawing/2014/main" id="{853EFB05-E97C-496C-8A62-4F84D2FA66BD}"/>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福岡県平均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148" name="正方形/長方形 147">
          <a:extLst>
            <a:ext uri="{FF2B5EF4-FFF2-40B4-BE49-F238E27FC236}">
              <a16:creationId xmlns:a16="http://schemas.microsoft.com/office/drawing/2014/main" id="{465FE6DD-639E-44C0-AFBD-4D6EDAE353BB}"/>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149" name="正方形/長方形 148">
          <a:extLst>
            <a:ext uri="{FF2B5EF4-FFF2-40B4-BE49-F238E27FC236}">
              <a16:creationId xmlns:a16="http://schemas.microsoft.com/office/drawing/2014/main" id="{22984785-1221-49B8-A773-A6F36F9F4E7B}"/>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150" name="正方形/長方形 149">
          <a:extLst>
            <a:ext uri="{FF2B5EF4-FFF2-40B4-BE49-F238E27FC236}">
              <a16:creationId xmlns:a16="http://schemas.microsoft.com/office/drawing/2014/main" id="{5FEBB02D-7D05-40E3-9A83-23E13730FC0B}"/>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151" name="正方形/長方形 150">
          <a:extLst>
            <a:ext uri="{FF2B5EF4-FFF2-40B4-BE49-F238E27FC236}">
              <a16:creationId xmlns:a16="http://schemas.microsoft.com/office/drawing/2014/main" id="{75FD09F0-397A-4F92-8B8D-CA4B089BAFDF}"/>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152" name="テキスト ボックス 151">
          <a:extLst>
            <a:ext uri="{FF2B5EF4-FFF2-40B4-BE49-F238E27FC236}">
              <a16:creationId xmlns:a16="http://schemas.microsoft.com/office/drawing/2014/main" id="{1AAA593A-9D4C-4E4D-8531-5DE17FFF31B5}"/>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Ｈ</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年度より台帳未整備です。</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zoomScale="80" zoomScaleNormal="80" workbookViewId="0"/>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418" t="s">
        <v>79</v>
      </c>
      <c r="C1" s="418"/>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418"/>
      <c r="AG1" s="418"/>
      <c r="AH1" s="418"/>
      <c r="AI1" s="418"/>
      <c r="AJ1" s="418"/>
      <c r="AK1" s="418"/>
      <c r="AL1" s="418"/>
      <c r="AM1" s="418"/>
      <c r="AN1" s="418"/>
      <c r="AO1" s="418"/>
      <c r="AP1" s="418"/>
      <c r="AQ1" s="418"/>
      <c r="AR1" s="418"/>
      <c r="AS1" s="418"/>
      <c r="AT1" s="418"/>
      <c r="AU1" s="418"/>
      <c r="AV1" s="418"/>
      <c r="AW1" s="418"/>
      <c r="AX1" s="418"/>
      <c r="AY1" s="418"/>
      <c r="AZ1" s="418"/>
      <c r="BA1" s="418"/>
      <c r="BB1" s="418"/>
      <c r="BC1" s="418"/>
      <c r="BD1" s="418"/>
      <c r="BE1" s="418"/>
      <c r="BF1" s="418"/>
      <c r="BG1" s="418"/>
      <c r="BH1" s="418"/>
      <c r="BI1" s="418"/>
      <c r="BJ1" s="418"/>
      <c r="BK1" s="418"/>
      <c r="BL1" s="418"/>
      <c r="BM1" s="418"/>
      <c r="BN1" s="418"/>
      <c r="BO1" s="418"/>
      <c r="BP1" s="418"/>
      <c r="BQ1" s="418"/>
      <c r="BR1" s="418"/>
      <c r="BS1" s="418"/>
      <c r="BT1" s="418"/>
      <c r="BU1" s="418"/>
      <c r="BV1" s="418"/>
      <c r="BW1" s="418"/>
      <c r="BX1" s="418"/>
      <c r="BY1" s="418"/>
      <c r="BZ1" s="418"/>
      <c r="CA1" s="418"/>
      <c r="CB1" s="418"/>
      <c r="CC1" s="418"/>
      <c r="CD1" s="418"/>
      <c r="CE1" s="418"/>
      <c r="CF1" s="418"/>
      <c r="CG1" s="418"/>
      <c r="CH1" s="418"/>
      <c r="CI1" s="418"/>
      <c r="CJ1" s="418"/>
      <c r="CK1" s="418"/>
      <c r="CL1" s="418"/>
      <c r="CM1" s="418"/>
      <c r="CN1" s="418"/>
      <c r="CO1" s="418"/>
      <c r="CP1" s="418"/>
      <c r="CQ1" s="418"/>
      <c r="CR1" s="418"/>
      <c r="CS1" s="418"/>
      <c r="CT1" s="418"/>
      <c r="CU1" s="418"/>
      <c r="CV1" s="418"/>
      <c r="CW1" s="418"/>
      <c r="CX1" s="418"/>
      <c r="CY1" s="418"/>
      <c r="CZ1" s="418"/>
      <c r="DA1" s="418"/>
      <c r="DB1" s="418"/>
      <c r="DC1" s="418"/>
      <c r="DD1" s="418"/>
      <c r="DE1" s="418"/>
      <c r="DF1" s="418"/>
      <c r="DG1" s="418"/>
      <c r="DH1" s="418"/>
      <c r="DI1" s="418"/>
      <c r="DJ1" s="178"/>
      <c r="DK1" s="178"/>
      <c r="DL1" s="178"/>
      <c r="DM1" s="178"/>
      <c r="DN1" s="178"/>
      <c r="DO1" s="178"/>
    </row>
    <row r="2" spans="1:119" ht="24.75" thickBot="1" x14ac:dyDescent="0.2">
      <c r="B2" s="179" t="s">
        <v>80</v>
      </c>
      <c r="C2" s="179"/>
      <c r="D2" s="180"/>
    </row>
    <row r="3" spans="1:119" ht="18.75" customHeight="1" thickBot="1" x14ac:dyDescent="0.2">
      <c r="A3" s="178"/>
      <c r="B3" s="419" t="s">
        <v>81</v>
      </c>
      <c r="C3" s="420"/>
      <c r="D3" s="420"/>
      <c r="E3" s="421"/>
      <c r="F3" s="421"/>
      <c r="G3" s="421"/>
      <c r="H3" s="421"/>
      <c r="I3" s="421"/>
      <c r="J3" s="421"/>
      <c r="K3" s="421"/>
      <c r="L3" s="421" t="s">
        <v>82</v>
      </c>
      <c r="M3" s="421"/>
      <c r="N3" s="421"/>
      <c r="O3" s="421"/>
      <c r="P3" s="421"/>
      <c r="Q3" s="421"/>
      <c r="R3" s="428"/>
      <c r="S3" s="428"/>
      <c r="T3" s="428"/>
      <c r="U3" s="428"/>
      <c r="V3" s="429"/>
      <c r="W3" s="403" t="s">
        <v>83</v>
      </c>
      <c r="X3" s="404"/>
      <c r="Y3" s="404"/>
      <c r="Z3" s="404"/>
      <c r="AA3" s="404"/>
      <c r="AB3" s="420"/>
      <c r="AC3" s="428" t="s">
        <v>84</v>
      </c>
      <c r="AD3" s="404"/>
      <c r="AE3" s="404"/>
      <c r="AF3" s="404"/>
      <c r="AG3" s="404"/>
      <c r="AH3" s="404"/>
      <c r="AI3" s="404"/>
      <c r="AJ3" s="404"/>
      <c r="AK3" s="404"/>
      <c r="AL3" s="405"/>
      <c r="AM3" s="403" t="s">
        <v>85</v>
      </c>
      <c r="AN3" s="404"/>
      <c r="AO3" s="404"/>
      <c r="AP3" s="404"/>
      <c r="AQ3" s="404"/>
      <c r="AR3" s="404"/>
      <c r="AS3" s="404"/>
      <c r="AT3" s="404"/>
      <c r="AU3" s="404"/>
      <c r="AV3" s="404"/>
      <c r="AW3" s="404"/>
      <c r="AX3" s="405"/>
      <c r="AY3" s="440" t="s">
        <v>1</v>
      </c>
      <c r="AZ3" s="441"/>
      <c r="BA3" s="441"/>
      <c r="BB3" s="441"/>
      <c r="BC3" s="441"/>
      <c r="BD3" s="441"/>
      <c r="BE3" s="441"/>
      <c r="BF3" s="441"/>
      <c r="BG3" s="441"/>
      <c r="BH3" s="441"/>
      <c r="BI3" s="441"/>
      <c r="BJ3" s="441"/>
      <c r="BK3" s="441"/>
      <c r="BL3" s="441"/>
      <c r="BM3" s="442"/>
      <c r="BN3" s="403" t="s">
        <v>86</v>
      </c>
      <c r="BO3" s="404"/>
      <c r="BP3" s="404"/>
      <c r="BQ3" s="404"/>
      <c r="BR3" s="404"/>
      <c r="BS3" s="404"/>
      <c r="BT3" s="404"/>
      <c r="BU3" s="405"/>
      <c r="BV3" s="403" t="s">
        <v>87</v>
      </c>
      <c r="BW3" s="404"/>
      <c r="BX3" s="404"/>
      <c r="BY3" s="404"/>
      <c r="BZ3" s="404"/>
      <c r="CA3" s="404"/>
      <c r="CB3" s="404"/>
      <c r="CC3" s="405"/>
      <c r="CD3" s="440" t="s">
        <v>1</v>
      </c>
      <c r="CE3" s="441"/>
      <c r="CF3" s="441"/>
      <c r="CG3" s="441"/>
      <c r="CH3" s="441"/>
      <c r="CI3" s="441"/>
      <c r="CJ3" s="441"/>
      <c r="CK3" s="441"/>
      <c r="CL3" s="441"/>
      <c r="CM3" s="441"/>
      <c r="CN3" s="441"/>
      <c r="CO3" s="441"/>
      <c r="CP3" s="441"/>
      <c r="CQ3" s="441"/>
      <c r="CR3" s="441"/>
      <c r="CS3" s="442"/>
      <c r="CT3" s="403" t="s">
        <v>88</v>
      </c>
      <c r="CU3" s="404"/>
      <c r="CV3" s="404"/>
      <c r="CW3" s="404"/>
      <c r="CX3" s="404"/>
      <c r="CY3" s="404"/>
      <c r="CZ3" s="404"/>
      <c r="DA3" s="405"/>
      <c r="DB3" s="403" t="s">
        <v>89</v>
      </c>
      <c r="DC3" s="404"/>
      <c r="DD3" s="404"/>
      <c r="DE3" s="404"/>
      <c r="DF3" s="404"/>
      <c r="DG3" s="404"/>
      <c r="DH3" s="404"/>
      <c r="DI3" s="405"/>
    </row>
    <row r="4" spans="1:119" ht="18.75" customHeight="1" x14ac:dyDescent="0.15">
      <c r="A4" s="178"/>
      <c r="B4" s="422"/>
      <c r="C4" s="423"/>
      <c r="D4" s="423"/>
      <c r="E4" s="424"/>
      <c r="F4" s="424"/>
      <c r="G4" s="424"/>
      <c r="H4" s="424"/>
      <c r="I4" s="424"/>
      <c r="J4" s="424"/>
      <c r="K4" s="424"/>
      <c r="L4" s="424"/>
      <c r="M4" s="424"/>
      <c r="N4" s="424"/>
      <c r="O4" s="424"/>
      <c r="P4" s="424"/>
      <c r="Q4" s="424"/>
      <c r="R4" s="430"/>
      <c r="S4" s="430"/>
      <c r="T4" s="430"/>
      <c r="U4" s="430"/>
      <c r="V4" s="431"/>
      <c r="W4" s="434"/>
      <c r="X4" s="435"/>
      <c r="Y4" s="435"/>
      <c r="Z4" s="435"/>
      <c r="AA4" s="435"/>
      <c r="AB4" s="423"/>
      <c r="AC4" s="430"/>
      <c r="AD4" s="435"/>
      <c r="AE4" s="435"/>
      <c r="AF4" s="435"/>
      <c r="AG4" s="435"/>
      <c r="AH4" s="435"/>
      <c r="AI4" s="435"/>
      <c r="AJ4" s="435"/>
      <c r="AK4" s="435"/>
      <c r="AL4" s="438"/>
      <c r="AM4" s="436"/>
      <c r="AN4" s="437"/>
      <c r="AO4" s="437"/>
      <c r="AP4" s="437"/>
      <c r="AQ4" s="437"/>
      <c r="AR4" s="437"/>
      <c r="AS4" s="437"/>
      <c r="AT4" s="437"/>
      <c r="AU4" s="437"/>
      <c r="AV4" s="437"/>
      <c r="AW4" s="437"/>
      <c r="AX4" s="439"/>
      <c r="AY4" s="406" t="s">
        <v>90</v>
      </c>
      <c r="AZ4" s="407"/>
      <c r="BA4" s="407"/>
      <c r="BB4" s="407"/>
      <c r="BC4" s="407"/>
      <c r="BD4" s="407"/>
      <c r="BE4" s="407"/>
      <c r="BF4" s="407"/>
      <c r="BG4" s="407"/>
      <c r="BH4" s="407"/>
      <c r="BI4" s="407"/>
      <c r="BJ4" s="407"/>
      <c r="BK4" s="407"/>
      <c r="BL4" s="407"/>
      <c r="BM4" s="408"/>
      <c r="BN4" s="409">
        <v>13702940</v>
      </c>
      <c r="BO4" s="410"/>
      <c r="BP4" s="410"/>
      <c r="BQ4" s="410"/>
      <c r="BR4" s="410"/>
      <c r="BS4" s="410"/>
      <c r="BT4" s="410"/>
      <c r="BU4" s="411"/>
      <c r="BV4" s="409">
        <v>15053430</v>
      </c>
      <c r="BW4" s="410"/>
      <c r="BX4" s="410"/>
      <c r="BY4" s="410"/>
      <c r="BZ4" s="410"/>
      <c r="CA4" s="410"/>
      <c r="CB4" s="410"/>
      <c r="CC4" s="411"/>
      <c r="CD4" s="412" t="s">
        <v>91</v>
      </c>
      <c r="CE4" s="413"/>
      <c r="CF4" s="413"/>
      <c r="CG4" s="413"/>
      <c r="CH4" s="413"/>
      <c r="CI4" s="413"/>
      <c r="CJ4" s="413"/>
      <c r="CK4" s="413"/>
      <c r="CL4" s="413"/>
      <c r="CM4" s="413"/>
      <c r="CN4" s="413"/>
      <c r="CO4" s="413"/>
      <c r="CP4" s="413"/>
      <c r="CQ4" s="413"/>
      <c r="CR4" s="413"/>
      <c r="CS4" s="414"/>
      <c r="CT4" s="415">
        <v>6</v>
      </c>
      <c r="CU4" s="416"/>
      <c r="CV4" s="416"/>
      <c r="CW4" s="416"/>
      <c r="CX4" s="416"/>
      <c r="CY4" s="416"/>
      <c r="CZ4" s="416"/>
      <c r="DA4" s="417"/>
      <c r="DB4" s="415">
        <v>2.2999999999999998</v>
      </c>
      <c r="DC4" s="416"/>
      <c r="DD4" s="416"/>
      <c r="DE4" s="416"/>
      <c r="DF4" s="416"/>
      <c r="DG4" s="416"/>
      <c r="DH4" s="416"/>
      <c r="DI4" s="417"/>
    </row>
    <row r="5" spans="1:119" ht="18.75" customHeight="1" x14ac:dyDescent="0.15">
      <c r="A5" s="178"/>
      <c r="B5" s="425"/>
      <c r="C5" s="426"/>
      <c r="D5" s="426"/>
      <c r="E5" s="427"/>
      <c r="F5" s="427"/>
      <c r="G5" s="427"/>
      <c r="H5" s="427"/>
      <c r="I5" s="427"/>
      <c r="J5" s="427"/>
      <c r="K5" s="427"/>
      <c r="L5" s="427"/>
      <c r="M5" s="427"/>
      <c r="N5" s="427"/>
      <c r="O5" s="427"/>
      <c r="P5" s="427"/>
      <c r="Q5" s="427"/>
      <c r="R5" s="432"/>
      <c r="S5" s="432"/>
      <c r="T5" s="432"/>
      <c r="U5" s="432"/>
      <c r="V5" s="433"/>
      <c r="W5" s="436"/>
      <c r="X5" s="437"/>
      <c r="Y5" s="437"/>
      <c r="Z5" s="437"/>
      <c r="AA5" s="437"/>
      <c r="AB5" s="426"/>
      <c r="AC5" s="432"/>
      <c r="AD5" s="437"/>
      <c r="AE5" s="437"/>
      <c r="AF5" s="437"/>
      <c r="AG5" s="437"/>
      <c r="AH5" s="437"/>
      <c r="AI5" s="437"/>
      <c r="AJ5" s="437"/>
      <c r="AK5" s="437"/>
      <c r="AL5" s="439"/>
      <c r="AM5" s="475" t="s">
        <v>92</v>
      </c>
      <c r="AN5" s="476"/>
      <c r="AO5" s="476"/>
      <c r="AP5" s="476"/>
      <c r="AQ5" s="476"/>
      <c r="AR5" s="476"/>
      <c r="AS5" s="476"/>
      <c r="AT5" s="477"/>
      <c r="AU5" s="478" t="s">
        <v>93</v>
      </c>
      <c r="AV5" s="479"/>
      <c r="AW5" s="479"/>
      <c r="AX5" s="479"/>
      <c r="AY5" s="480" t="s">
        <v>94</v>
      </c>
      <c r="AZ5" s="481"/>
      <c r="BA5" s="481"/>
      <c r="BB5" s="481"/>
      <c r="BC5" s="481"/>
      <c r="BD5" s="481"/>
      <c r="BE5" s="481"/>
      <c r="BF5" s="481"/>
      <c r="BG5" s="481"/>
      <c r="BH5" s="481"/>
      <c r="BI5" s="481"/>
      <c r="BJ5" s="481"/>
      <c r="BK5" s="481"/>
      <c r="BL5" s="481"/>
      <c r="BM5" s="482"/>
      <c r="BN5" s="446">
        <v>13220380</v>
      </c>
      <c r="BO5" s="447"/>
      <c r="BP5" s="447"/>
      <c r="BQ5" s="447"/>
      <c r="BR5" s="447"/>
      <c r="BS5" s="447"/>
      <c r="BT5" s="447"/>
      <c r="BU5" s="448"/>
      <c r="BV5" s="446">
        <v>14867739</v>
      </c>
      <c r="BW5" s="447"/>
      <c r="BX5" s="447"/>
      <c r="BY5" s="447"/>
      <c r="BZ5" s="447"/>
      <c r="CA5" s="447"/>
      <c r="CB5" s="447"/>
      <c r="CC5" s="448"/>
      <c r="CD5" s="449" t="s">
        <v>95</v>
      </c>
      <c r="CE5" s="450"/>
      <c r="CF5" s="450"/>
      <c r="CG5" s="450"/>
      <c r="CH5" s="450"/>
      <c r="CI5" s="450"/>
      <c r="CJ5" s="450"/>
      <c r="CK5" s="450"/>
      <c r="CL5" s="450"/>
      <c r="CM5" s="450"/>
      <c r="CN5" s="450"/>
      <c r="CO5" s="450"/>
      <c r="CP5" s="450"/>
      <c r="CQ5" s="450"/>
      <c r="CR5" s="450"/>
      <c r="CS5" s="451"/>
      <c r="CT5" s="443">
        <v>91.7</v>
      </c>
      <c r="CU5" s="444"/>
      <c r="CV5" s="444"/>
      <c r="CW5" s="444"/>
      <c r="CX5" s="444"/>
      <c r="CY5" s="444"/>
      <c r="CZ5" s="444"/>
      <c r="DA5" s="445"/>
      <c r="DB5" s="443">
        <v>96.7</v>
      </c>
      <c r="DC5" s="444"/>
      <c r="DD5" s="444"/>
      <c r="DE5" s="444"/>
      <c r="DF5" s="444"/>
      <c r="DG5" s="444"/>
      <c r="DH5" s="444"/>
      <c r="DI5" s="445"/>
    </row>
    <row r="6" spans="1:119" ht="18.75" customHeight="1" x14ac:dyDescent="0.15">
      <c r="A6" s="178"/>
      <c r="B6" s="452" t="s">
        <v>96</v>
      </c>
      <c r="C6" s="453"/>
      <c r="D6" s="453"/>
      <c r="E6" s="454"/>
      <c r="F6" s="454"/>
      <c r="G6" s="454"/>
      <c r="H6" s="454"/>
      <c r="I6" s="454"/>
      <c r="J6" s="454"/>
      <c r="K6" s="454"/>
      <c r="L6" s="454" t="s">
        <v>97</v>
      </c>
      <c r="M6" s="454"/>
      <c r="N6" s="454"/>
      <c r="O6" s="454"/>
      <c r="P6" s="454"/>
      <c r="Q6" s="454"/>
      <c r="R6" s="458"/>
      <c r="S6" s="458"/>
      <c r="T6" s="458"/>
      <c r="U6" s="458"/>
      <c r="V6" s="459"/>
      <c r="W6" s="462" t="s">
        <v>98</v>
      </c>
      <c r="X6" s="463"/>
      <c r="Y6" s="463"/>
      <c r="Z6" s="463"/>
      <c r="AA6" s="463"/>
      <c r="AB6" s="453"/>
      <c r="AC6" s="466" t="s">
        <v>99</v>
      </c>
      <c r="AD6" s="467"/>
      <c r="AE6" s="467"/>
      <c r="AF6" s="467"/>
      <c r="AG6" s="467"/>
      <c r="AH6" s="467"/>
      <c r="AI6" s="467"/>
      <c r="AJ6" s="467"/>
      <c r="AK6" s="467"/>
      <c r="AL6" s="468"/>
      <c r="AM6" s="475" t="s">
        <v>100</v>
      </c>
      <c r="AN6" s="476"/>
      <c r="AO6" s="476"/>
      <c r="AP6" s="476"/>
      <c r="AQ6" s="476"/>
      <c r="AR6" s="476"/>
      <c r="AS6" s="476"/>
      <c r="AT6" s="477"/>
      <c r="AU6" s="478" t="s">
        <v>93</v>
      </c>
      <c r="AV6" s="479"/>
      <c r="AW6" s="479"/>
      <c r="AX6" s="479"/>
      <c r="AY6" s="480" t="s">
        <v>101</v>
      </c>
      <c r="AZ6" s="481"/>
      <c r="BA6" s="481"/>
      <c r="BB6" s="481"/>
      <c r="BC6" s="481"/>
      <c r="BD6" s="481"/>
      <c r="BE6" s="481"/>
      <c r="BF6" s="481"/>
      <c r="BG6" s="481"/>
      <c r="BH6" s="481"/>
      <c r="BI6" s="481"/>
      <c r="BJ6" s="481"/>
      <c r="BK6" s="481"/>
      <c r="BL6" s="481"/>
      <c r="BM6" s="482"/>
      <c r="BN6" s="446">
        <v>482560</v>
      </c>
      <c r="BO6" s="447"/>
      <c r="BP6" s="447"/>
      <c r="BQ6" s="447"/>
      <c r="BR6" s="447"/>
      <c r="BS6" s="447"/>
      <c r="BT6" s="447"/>
      <c r="BU6" s="448"/>
      <c r="BV6" s="446">
        <v>185691</v>
      </c>
      <c r="BW6" s="447"/>
      <c r="BX6" s="447"/>
      <c r="BY6" s="447"/>
      <c r="BZ6" s="447"/>
      <c r="CA6" s="447"/>
      <c r="CB6" s="447"/>
      <c r="CC6" s="448"/>
      <c r="CD6" s="449" t="s">
        <v>102</v>
      </c>
      <c r="CE6" s="450"/>
      <c r="CF6" s="450"/>
      <c r="CG6" s="450"/>
      <c r="CH6" s="450"/>
      <c r="CI6" s="450"/>
      <c r="CJ6" s="450"/>
      <c r="CK6" s="450"/>
      <c r="CL6" s="450"/>
      <c r="CM6" s="450"/>
      <c r="CN6" s="450"/>
      <c r="CO6" s="450"/>
      <c r="CP6" s="450"/>
      <c r="CQ6" s="450"/>
      <c r="CR6" s="450"/>
      <c r="CS6" s="451"/>
      <c r="CT6" s="483">
        <v>95.4</v>
      </c>
      <c r="CU6" s="484"/>
      <c r="CV6" s="484"/>
      <c r="CW6" s="484"/>
      <c r="CX6" s="484"/>
      <c r="CY6" s="484"/>
      <c r="CZ6" s="484"/>
      <c r="DA6" s="485"/>
      <c r="DB6" s="483">
        <v>101</v>
      </c>
      <c r="DC6" s="484"/>
      <c r="DD6" s="484"/>
      <c r="DE6" s="484"/>
      <c r="DF6" s="484"/>
      <c r="DG6" s="484"/>
      <c r="DH6" s="484"/>
      <c r="DI6" s="485"/>
    </row>
    <row r="7" spans="1:119" ht="18.75" customHeight="1" x14ac:dyDescent="0.15">
      <c r="A7" s="178"/>
      <c r="B7" s="422"/>
      <c r="C7" s="423"/>
      <c r="D7" s="423"/>
      <c r="E7" s="424"/>
      <c r="F7" s="424"/>
      <c r="G7" s="424"/>
      <c r="H7" s="424"/>
      <c r="I7" s="424"/>
      <c r="J7" s="424"/>
      <c r="K7" s="424"/>
      <c r="L7" s="424"/>
      <c r="M7" s="424"/>
      <c r="N7" s="424"/>
      <c r="O7" s="424"/>
      <c r="P7" s="424"/>
      <c r="Q7" s="424"/>
      <c r="R7" s="430"/>
      <c r="S7" s="430"/>
      <c r="T7" s="430"/>
      <c r="U7" s="430"/>
      <c r="V7" s="431"/>
      <c r="W7" s="434"/>
      <c r="X7" s="435"/>
      <c r="Y7" s="435"/>
      <c r="Z7" s="435"/>
      <c r="AA7" s="435"/>
      <c r="AB7" s="423"/>
      <c r="AC7" s="469"/>
      <c r="AD7" s="470"/>
      <c r="AE7" s="470"/>
      <c r="AF7" s="470"/>
      <c r="AG7" s="470"/>
      <c r="AH7" s="470"/>
      <c r="AI7" s="470"/>
      <c r="AJ7" s="470"/>
      <c r="AK7" s="470"/>
      <c r="AL7" s="471"/>
      <c r="AM7" s="475" t="s">
        <v>103</v>
      </c>
      <c r="AN7" s="476"/>
      <c r="AO7" s="476"/>
      <c r="AP7" s="476"/>
      <c r="AQ7" s="476"/>
      <c r="AR7" s="476"/>
      <c r="AS7" s="476"/>
      <c r="AT7" s="477"/>
      <c r="AU7" s="478" t="s">
        <v>104</v>
      </c>
      <c r="AV7" s="479"/>
      <c r="AW7" s="479"/>
      <c r="AX7" s="479"/>
      <c r="AY7" s="480" t="s">
        <v>105</v>
      </c>
      <c r="AZ7" s="481"/>
      <c r="BA7" s="481"/>
      <c r="BB7" s="481"/>
      <c r="BC7" s="481"/>
      <c r="BD7" s="481"/>
      <c r="BE7" s="481"/>
      <c r="BF7" s="481"/>
      <c r="BG7" s="481"/>
      <c r="BH7" s="481"/>
      <c r="BI7" s="481"/>
      <c r="BJ7" s="481"/>
      <c r="BK7" s="481"/>
      <c r="BL7" s="481"/>
      <c r="BM7" s="482"/>
      <c r="BN7" s="446">
        <v>39802</v>
      </c>
      <c r="BO7" s="447"/>
      <c r="BP7" s="447"/>
      <c r="BQ7" s="447"/>
      <c r="BR7" s="447"/>
      <c r="BS7" s="447"/>
      <c r="BT7" s="447"/>
      <c r="BU7" s="448"/>
      <c r="BV7" s="446">
        <v>24719</v>
      </c>
      <c r="BW7" s="447"/>
      <c r="BX7" s="447"/>
      <c r="BY7" s="447"/>
      <c r="BZ7" s="447"/>
      <c r="CA7" s="447"/>
      <c r="CB7" s="447"/>
      <c r="CC7" s="448"/>
      <c r="CD7" s="449" t="s">
        <v>106</v>
      </c>
      <c r="CE7" s="450"/>
      <c r="CF7" s="450"/>
      <c r="CG7" s="450"/>
      <c r="CH7" s="450"/>
      <c r="CI7" s="450"/>
      <c r="CJ7" s="450"/>
      <c r="CK7" s="450"/>
      <c r="CL7" s="450"/>
      <c r="CM7" s="450"/>
      <c r="CN7" s="450"/>
      <c r="CO7" s="450"/>
      <c r="CP7" s="450"/>
      <c r="CQ7" s="450"/>
      <c r="CR7" s="450"/>
      <c r="CS7" s="451"/>
      <c r="CT7" s="446">
        <v>7402147</v>
      </c>
      <c r="CU7" s="447"/>
      <c r="CV7" s="447"/>
      <c r="CW7" s="447"/>
      <c r="CX7" s="447"/>
      <c r="CY7" s="447"/>
      <c r="CZ7" s="447"/>
      <c r="DA7" s="448"/>
      <c r="DB7" s="446">
        <v>7126818</v>
      </c>
      <c r="DC7" s="447"/>
      <c r="DD7" s="447"/>
      <c r="DE7" s="447"/>
      <c r="DF7" s="447"/>
      <c r="DG7" s="447"/>
      <c r="DH7" s="447"/>
      <c r="DI7" s="448"/>
    </row>
    <row r="8" spans="1:119" ht="18.75" customHeight="1" thickBot="1" x14ac:dyDescent="0.2">
      <c r="A8" s="178"/>
      <c r="B8" s="455"/>
      <c r="C8" s="456"/>
      <c r="D8" s="456"/>
      <c r="E8" s="457"/>
      <c r="F8" s="457"/>
      <c r="G8" s="457"/>
      <c r="H8" s="457"/>
      <c r="I8" s="457"/>
      <c r="J8" s="457"/>
      <c r="K8" s="457"/>
      <c r="L8" s="457"/>
      <c r="M8" s="457"/>
      <c r="N8" s="457"/>
      <c r="O8" s="457"/>
      <c r="P8" s="457"/>
      <c r="Q8" s="457"/>
      <c r="R8" s="460"/>
      <c r="S8" s="460"/>
      <c r="T8" s="460"/>
      <c r="U8" s="460"/>
      <c r="V8" s="461"/>
      <c r="W8" s="464"/>
      <c r="X8" s="465"/>
      <c r="Y8" s="465"/>
      <c r="Z8" s="465"/>
      <c r="AA8" s="465"/>
      <c r="AB8" s="456"/>
      <c r="AC8" s="472"/>
      <c r="AD8" s="473"/>
      <c r="AE8" s="473"/>
      <c r="AF8" s="473"/>
      <c r="AG8" s="473"/>
      <c r="AH8" s="473"/>
      <c r="AI8" s="473"/>
      <c r="AJ8" s="473"/>
      <c r="AK8" s="473"/>
      <c r="AL8" s="474"/>
      <c r="AM8" s="475" t="s">
        <v>107</v>
      </c>
      <c r="AN8" s="476"/>
      <c r="AO8" s="476"/>
      <c r="AP8" s="476"/>
      <c r="AQ8" s="476"/>
      <c r="AR8" s="476"/>
      <c r="AS8" s="476"/>
      <c r="AT8" s="477"/>
      <c r="AU8" s="478" t="s">
        <v>93</v>
      </c>
      <c r="AV8" s="479"/>
      <c r="AW8" s="479"/>
      <c r="AX8" s="479"/>
      <c r="AY8" s="480" t="s">
        <v>108</v>
      </c>
      <c r="AZ8" s="481"/>
      <c r="BA8" s="481"/>
      <c r="BB8" s="481"/>
      <c r="BC8" s="481"/>
      <c r="BD8" s="481"/>
      <c r="BE8" s="481"/>
      <c r="BF8" s="481"/>
      <c r="BG8" s="481"/>
      <c r="BH8" s="481"/>
      <c r="BI8" s="481"/>
      <c r="BJ8" s="481"/>
      <c r="BK8" s="481"/>
      <c r="BL8" s="481"/>
      <c r="BM8" s="482"/>
      <c r="BN8" s="446">
        <v>442758</v>
      </c>
      <c r="BO8" s="447"/>
      <c r="BP8" s="447"/>
      <c r="BQ8" s="447"/>
      <c r="BR8" s="447"/>
      <c r="BS8" s="447"/>
      <c r="BT8" s="447"/>
      <c r="BU8" s="448"/>
      <c r="BV8" s="446">
        <v>160972</v>
      </c>
      <c r="BW8" s="447"/>
      <c r="BX8" s="447"/>
      <c r="BY8" s="447"/>
      <c r="BZ8" s="447"/>
      <c r="CA8" s="447"/>
      <c r="CB8" s="447"/>
      <c r="CC8" s="448"/>
      <c r="CD8" s="449" t="s">
        <v>109</v>
      </c>
      <c r="CE8" s="450"/>
      <c r="CF8" s="450"/>
      <c r="CG8" s="450"/>
      <c r="CH8" s="450"/>
      <c r="CI8" s="450"/>
      <c r="CJ8" s="450"/>
      <c r="CK8" s="450"/>
      <c r="CL8" s="450"/>
      <c r="CM8" s="450"/>
      <c r="CN8" s="450"/>
      <c r="CO8" s="450"/>
      <c r="CP8" s="450"/>
      <c r="CQ8" s="450"/>
      <c r="CR8" s="450"/>
      <c r="CS8" s="451"/>
      <c r="CT8" s="486">
        <v>0.53</v>
      </c>
      <c r="CU8" s="487"/>
      <c r="CV8" s="487"/>
      <c r="CW8" s="487"/>
      <c r="CX8" s="487"/>
      <c r="CY8" s="487"/>
      <c r="CZ8" s="487"/>
      <c r="DA8" s="488"/>
      <c r="DB8" s="486">
        <v>0.54</v>
      </c>
      <c r="DC8" s="487"/>
      <c r="DD8" s="487"/>
      <c r="DE8" s="487"/>
      <c r="DF8" s="487"/>
      <c r="DG8" s="487"/>
      <c r="DH8" s="487"/>
      <c r="DI8" s="488"/>
    </row>
    <row r="9" spans="1:119" ht="18.75" customHeight="1" thickBot="1" x14ac:dyDescent="0.2">
      <c r="A9" s="178"/>
      <c r="B9" s="440" t="s">
        <v>110</v>
      </c>
      <c r="C9" s="441"/>
      <c r="D9" s="441"/>
      <c r="E9" s="441"/>
      <c r="F9" s="441"/>
      <c r="G9" s="441"/>
      <c r="H9" s="441"/>
      <c r="I9" s="441"/>
      <c r="J9" s="441"/>
      <c r="K9" s="489"/>
      <c r="L9" s="490" t="s">
        <v>111</v>
      </c>
      <c r="M9" s="491"/>
      <c r="N9" s="491"/>
      <c r="O9" s="491"/>
      <c r="P9" s="491"/>
      <c r="Q9" s="492"/>
      <c r="R9" s="493">
        <v>24391</v>
      </c>
      <c r="S9" s="494"/>
      <c r="T9" s="494"/>
      <c r="U9" s="494"/>
      <c r="V9" s="495"/>
      <c r="W9" s="403" t="s">
        <v>112</v>
      </c>
      <c r="X9" s="404"/>
      <c r="Y9" s="404"/>
      <c r="Z9" s="404"/>
      <c r="AA9" s="404"/>
      <c r="AB9" s="404"/>
      <c r="AC9" s="404"/>
      <c r="AD9" s="404"/>
      <c r="AE9" s="404"/>
      <c r="AF9" s="404"/>
      <c r="AG9" s="404"/>
      <c r="AH9" s="404"/>
      <c r="AI9" s="404"/>
      <c r="AJ9" s="404"/>
      <c r="AK9" s="404"/>
      <c r="AL9" s="405"/>
      <c r="AM9" s="475" t="s">
        <v>113</v>
      </c>
      <c r="AN9" s="476"/>
      <c r="AO9" s="476"/>
      <c r="AP9" s="476"/>
      <c r="AQ9" s="476"/>
      <c r="AR9" s="476"/>
      <c r="AS9" s="476"/>
      <c r="AT9" s="477"/>
      <c r="AU9" s="478" t="s">
        <v>114</v>
      </c>
      <c r="AV9" s="479"/>
      <c r="AW9" s="479"/>
      <c r="AX9" s="479"/>
      <c r="AY9" s="480" t="s">
        <v>115</v>
      </c>
      <c r="AZ9" s="481"/>
      <c r="BA9" s="481"/>
      <c r="BB9" s="481"/>
      <c r="BC9" s="481"/>
      <c r="BD9" s="481"/>
      <c r="BE9" s="481"/>
      <c r="BF9" s="481"/>
      <c r="BG9" s="481"/>
      <c r="BH9" s="481"/>
      <c r="BI9" s="481"/>
      <c r="BJ9" s="481"/>
      <c r="BK9" s="481"/>
      <c r="BL9" s="481"/>
      <c r="BM9" s="482"/>
      <c r="BN9" s="446">
        <v>281786</v>
      </c>
      <c r="BO9" s="447"/>
      <c r="BP9" s="447"/>
      <c r="BQ9" s="447"/>
      <c r="BR9" s="447"/>
      <c r="BS9" s="447"/>
      <c r="BT9" s="447"/>
      <c r="BU9" s="448"/>
      <c r="BV9" s="446">
        <v>38788</v>
      </c>
      <c r="BW9" s="447"/>
      <c r="BX9" s="447"/>
      <c r="BY9" s="447"/>
      <c r="BZ9" s="447"/>
      <c r="CA9" s="447"/>
      <c r="CB9" s="447"/>
      <c r="CC9" s="448"/>
      <c r="CD9" s="449" t="s">
        <v>116</v>
      </c>
      <c r="CE9" s="450"/>
      <c r="CF9" s="450"/>
      <c r="CG9" s="450"/>
      <c r="CH9" s="450"/>
      <c r="CI9" s="450"/>
      <c r="CJ9" s="450"/>
      <c r="CK9" s="450"/>
      <c r="CL9" s="450"/>
      <c r="CM9" s="450"/>
      <c r="CN9" s="450"/>
      <c r="CO9" s="450"/>
      <c r="CP9" s="450"/>
      <c r="CQ9" s="450"/>
      <c r="CR9" s="450"/>
      <c r="CS9" s="451"/>
      <c r="CT9" s="443">
        <v>12.8</v>
      </c>
      <c r="CU9" s="444"/>
      <c r="CV9" s="444"/>
      <c r="CW9" s="444"/>
      <c r="CX9" s="444"/>
      <c r="CY9" s="444"/>
      <c r="CZ9" s="444"/>
      <c r="DA9" s="445"/>
      <c r="DB9" s="443">
        <v>14.5</v>
      </c>
      <c r="DC9" s="444"/>
      <c r="DD9" s="444"/>
      <c r="DE9" s="444"/>
      <c r="DF9" s="444"/>
      <c r="DG9" s="444"/>
      <c r="DH9" s="444"/>
      <c r="DI9" s="445"/>
    </row>
    <row r="10" spans="1:119" ht="18.75" customHeight="1" thickBot="1" x14ac:dyDescent="0.2">
      <c r="A10" s="178"/>
      <c r="B10" s="440"/>
      <c r="C10" s="441"/>
      <c r="D10" s="441"/>
      <c r="E10" s="441"/>
      <c r="F10" s="441"/>
      <c r="G10" s="441"/>
      <c r="H10" s="441"/>
      <c r="I10" s="441"/>
      <c r="J10" s="441"/>
      <c r="K10" s="489"/>
      <c r="L10" s="496" t="s">
        <v>117</v>
      </c>
      <c r="M10" s="476"/>
      <c r="N10" s="476"/>
      <c r="O10" s="476"/>
      <c r="P10" s="476"/>
      <c r="Q10" s="477"/>
      <c r="R10" s="497">
        <v>25940</v>
      </c>
      <c r="S10" s="498"/>
      <c r="T10" s="498"/>
      <c r="U10" s="498"/>
      <c r="V10" s="499"/>
      <c r="W10" s="434"/>
      <c r="X10" s="435"/>
      <c r="Y10" s="435"/>
      <c r="Z10" s="435"/>
      <c r="AA10" s="435"/>
      <c r="AB10" s="435"/>
      <c r="AC10" s="435"/>
      <c r="AD10" s="435"/>
      <c r="AE10" s="435"/>
      <c r="AF10" s="435"/>
      <c r="AG10" s="435"/>
      <c r="AH10" s="435"/>
      <c r="AI10" s="435"/>
      <c r="AJ10" s="435"/>
      <c r="AK10" s="435"/>
      <c r="AL10" s="438"/>
      <c r="AM10" s="475" t="s">
        <v>118</v>
      </c>
      <c r="AN10" s="476"/>
      <c r="AO10" s="476"/>
      <c r="AP10" s="476"/>
      <c r="AQ10" s="476"/>
      <c r="AR10" s="476"/>
      <c r="AS10" s="476"/>
      <c r="AT10" s="477"/>
      <c r="AU10" s="478" t="s">
        <v>119</v>
      </c>
      <c r="AV10" s="479"/>
      <c r="AW10" s="479"/>
      <c r="AX10" s="479"/>
      <c r="AY10" s="480" t="s">
        <v>120</v>
      </c>
      <c r="AZ10" s="481"/>
      <c r="BA10" s="481"/>
      <c r="BB10" s="481"/>
      <c r="BC10" s="481"/>
      <c r="BD10" s="481"/>
      <c r="BE10" s="481"/>
      <c r="BF10" s="481"/>
      <c r="BG10" s="481"/>
      <c r="BH10" s="481"/>
      <c r="BI10" s="481"/>
      <c r="BJ10" s="481"/>
      <c r="BK10" s="481"/>
      <c r="BL10" s="481"/>
      <c r="BM10" s="482"/>
      <c r="BN10" s="446">
        <v>1145</v>
      </c>
      <c r="BO10" s="447"/>
      <c r="BP10" s="447"/>
      <c r="BQ10" s="447"/>
      <c r="BR10" s="447"/>
      <c r="BS10" s="447"/>
      <c r="BT10" s="447"/>
      <c r="BU10" s="448"/>
      <c r="BV10" s="446">
        <v>1187</v>
      </c>
      <c r="BW10" s="447"/>
      <c r="BX10" s="447"/>
      <c r="BY10" s="447"/>
      <c r="BZ10" s="447"/>
      <c r="CA10" s="447"/>
      <c r="CB10" s="447"/>
      <c r="CC10" s="448"/>
      <c r="CD10" s="181" t="s">
        <v>121</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440"/>
      <c r="C11" s="441"/>
      <c r="D11" s="441"/>
      <c r="E11" s="441"/>
      <c r="F11" s="441"/>
      <c r="G11" s="441"/>
      <c r="H11" s="441"/>
      <c r="I11" s="441"/>
      <c r="J11" s="441"/>
      <c r="K11" s="489"/>
      <c r="L11" s="500" t="s">
        <v>122</v>
      </c>
      <c r="M11" s="501"/>
      <c r="N11" s="501"/>
      <c r="O11" s="501"/>
      <c r="P11" s="501"/>
      <c r="Q11" s="502"/>
      <c r="R11" s="503" t="s">
        <v>123</v>
      </c>
      <c r="S11" s="504"/>
      <c r="T11" s="504"/>
      <c r="U11" s="504"/>
      <c r="V11" s="505"/>
      <c r="W11" s="434"/>
      <c r="X11" s="435"/>
      <c r="Y11" s="435"/>
      <c r="Z11" s="435"/>
      <c r="AA11" s="435"/>
      <c r="AB11" s="435"/>
      <c r="AC11" s="435"/>
      <c r="AD11" s="435"/>
      <c r="AE11" s="435"/>
      <c r="AF11" s="435"/>
      <c r="AG11" s="435"/>
      <c r="AH11" s="435"/>
      <c r="AI11" s="435"/>
      <c r="AJ11" s="435"/>
      <c r="AK11" s="435"/>
      <c r="AL11" s="438"/>
      <c r="AM11" s="475" t="s">
        <v>124</v>
      </c>
      <c r="AN11" s="476"/>
      <c r="AO11" s="476"/>
      <c r="AP11" s="476"/>
      <c r="AQ11" s="476"/>
      <c r="AR11" s="476"/>
      <c r="AS11" s="476"/>
      <c r="AT11" s="477"/>
      <c r="AU11" s="478" t="s">
        <v>125</v>
      </c>
      <c r="AV11" s="479"/>
      <c r="AW11" s="479"/>
      <c r="AX11" s="479"/>
      <c r="AY11" s="480" t="s">
        <v>126</v>
      </c>
      <c r="AZ11" s="481"/>
      <c r="BA11" s="481"/>
      <c r="BB11" s="481"/>
      <c r="BC11" s="481"/>
      <c r="BD11" s="481"/>
      <c r="BE11" s="481"/>
      <c r="BF11" s="481"/>
      <c r="BG11" s="481"/>
      <c r="BH11" s="481"/>
      <c r="BI11" s="481"/>
      <c r="BJ11" s="481"/>
      <c r="BK11" s="481"/>
      <c r="BL11" s="481"/>
      <c r="BM11" s="482"/>
      <c r="BN11" s="446">
        <v>748</v>
      </c>
      <c r="BO11" s="447"/>
      <c r="BP11" s="447"/>
      <c r="BQ11" s="447"/>
      <c r="BR11" s="447"/>
      <c r="BS11" s="447"/>
      <c r="BT11" s="447"/>
      <c r="BU11" s="448"/>
      <c r="BV11" s="446">
        <v>89208</v>
      </c>
      <c r="BW11" s="447"/>
      <c r="BX11" s="447"/>
      <c r="BY11" s="447"/>
      <c r="BZ11" s="447"/>
      <c r="CA11" s="447"/>
      <c r="CB11" s="447"/>
      <c r="CC11" s="448"/>
      <c r="CD11" s="449" t="s">
        <v>127</v>
      </c>
      <c r="CE11" s="450"/>
      <c r="CF11" s="450"/>
      <c r="CG11" s="450"/>
      <c r="CH11" s="450"/>
      <c r="CI11" s="450"/>
      <c r="CJ11" s="450"/>
      <c r="CK11" s="450"/>
      <c r="CL11" s="450"/>
      <c r="CM11" s="450"/>
      <c r="CN11" s="450"/>
      <c r="CO11" s="450"/>
      <c r="CP11" s="450"/>
      <c r="CQ11" s="450"/>
      <c r="CR11" s="450"/>
      <c r="CS11" s="451"/>
      <c r="CT11" s="486" t="s">
        <v>128</v>
      </c>
      <c r="CU11" s="487"/>
      <c r="CV11" s="487"/>
      <c r="CW11" s="487"/>
      <c r="CX11" s="487"/>
      <c r="CY11" s="487"/>
      <c r="CZ11" s="487"/>
      <c r="DA11" s="488"/>
      <c r="DB11" s="486" t="s">
        <v>129</v>
      </c>
      <c r="DC11" s="487"/>
      <c r="DD11" s="487"/>
      <c r="DE11" s="487"/>
      <c r="DF11" s="487"/>
      <c r="DG11" s="487"/>
      <c r="DH11" s="487"/>
      <c r="DI11" s="488"/>
    </row>
    <row r="12" spans="1:119" ht="18.75" customHeight="1" x14ac:dyDescent="0.15">
      <c r="A12" s="178"/>
      <c r="B12" s="506" t="s">
        <v>130</v>
      </c>
      <c r="C12" s="507"/>
      <c r="D12" s="507"/>
      <c r="E12" s="507"/>
      <c r="F12" s="507"/>
      <c r="G12" s="507"/>
      <c r="H12" s="507"/>
      <c r="I12" s="507"/>
      <c r="J12" s="507"/>
      <c r="K12" s="508"/>
      <c r="L12" s="515" t="s">
        <v>131</v>
      </c>
      <c r="M12" s="516"/>
      <c r="N12" s="516"/>
      <c r="O12" s="516"/>
      <c r="P12" s="516"/>
      <c r="Q12" s="517"/>
      <c r="R12" s="518">
        <v>24493</v>
      </c>
      <c r="S12" s="519"/>
      <c r="T12" s="519"/>
      <c r="U12" s="519"/>
      <c r="V12" s="520"/>
      <c r="W12" s="521" t="s">
        <v>1</v>
      </c>
      <c r="X12" s="479"/>
      <c r="Y12" s="479"/>
      <c r="Z12" s="479"/>
      <c r="AA12" s="479"/>
      <c r="AB12" s="522"/>
      <c r="AC12" s="523" t="s">
        <v>132</v>
      </c>
      <c r="AD12" s="524"/>
      <c r="AE12" s="524"/>
      <c r="AF12" s="524"/>
      <c r="AG12" s="525"/>
      <c r="AH12" s="523" t="s">
        <v>133</v>
      </c>
      <c r="AI12" s="524"/>
      <c r="AJ12" s="524"/>
      <c r="AK12" s="524"/>
      <c r="AL12" s="526"/>
      <c r="AM12" s="475" t="s">
        <v>134</v>
      </c>
      <c r="AN12" s="476"/>
      <c r="AO12" s="476"/>
      <c r="AP12" s="476"/>
      <c r="AQ12" s="476"/>
      <c r="AR12" s="476"/>
      <c r="AS12" s="476"/>
      <c r="AT12" s="477"/>
      <c r="AU12" s="478" t="s">
        <v>135</v>
      </c>
      <c r="AV12" s="479"/>
      <c r="AW12" s="479"/>
      <c r="AX12" s="479"/>
      <c r="AY12" s="480" t="s">
        <v>136</v>
      </c>
      <c r="AZ12" s="481"/>
      <c r="BA12" s="481"/>
      <c r="BB12" s="481"/>
      <c r="BC12" s="481"/>
      <c r="BD12" s="481"/>
      <c r="BE12" s="481"/>
      <c r="BF12" s="481"/>
      <c r="BG12" s="481"/>
      <c r="BH12" s="481"/>
      <c r="BI12" s="481"/>
      <c r="BJ12" s="481"/>
      <c r="BK12" s="481"/>
      <c r="BL12" s="481"/>
      <c r="BM12" s="482"/>
      <c r="BN12" s="446">
        <v>40000</v>
      </c>
      <c r="BO12" s="447"/>
      <c r="BP12" s="447"/>
      <c r="BQ12" s="447"/>
      <c r="BR12" s="447"/>
      <c r="BS12" s="447"/>
      <c r="BT12" s="447"/>
      <c r="BU12" s="448"/>
      <c r="BV12" s="446">
        <v>70000</v>
      </c>
      <c r="BW12" s="447"/>
      <c r="BX12" s="447"/>
      <c r="BY12" s="447"/>
      <c r="BZ12" s="447"/>
      <c r="CA12" s="447"/>
      <c r="CB12" s="447"/>
      <c r="CC12" s="448"/>
      <c r="CD12" s="449" t="s">
        <v>137</v>
      </c>
      <c r="CE12" s="450"/>
      <c r="CF12" s="450"/>
      <c r="CG12" s="450"/>
      <c r="CH12" s="450"/>
      <c r="CI12" s="450"/>
      <c r="CJ12" s="450"/>
      <c r="CK12" s="450"/>
      <c r="CL12" s="450"/>
      <c r="CM12" s="450"/>
      <c r="CN12" s="450"/>
      <c r="CO12" s="450"/>
      <c r="CP12" s="450"/>
      <c r="CQ12" s="450"/>
      <c r="CR12" s="450"/>
      <c r="CS12" s="451"/>
      <c r="CT12" s="486" t="s">
        <v>129</v>
      </c>
      <c r="CU12" s="487"/>
      <c r="CV12" s="487"/>
      <c r="CW12" s="487"/>
      <c r="CX12" s="487"/>
      <c r="CY12" s="487"/>
      <c r="CZ12" s="487"/>
      <c r="DA12" s="488"/>
      <c r="DB12" s="486" t="s">
        <v>138</v>
      </c>
      <c r="DC12" s="487"/>
      <c r="DD12" s="487"/>
      <c r="DE12" s="487"/>
      <c r="DF12" s="487"/>
      <c r="DG12" s="487"/>
      <c r="DH12" s="487"/>
      <c r="DI12" s="488"/>
    </row>
    <row r="13" spans="1:119" ht="18.75" customHeight="1" x14ac:dyDescent="0.15">
      <c r="A13" s="178"/>
      <c r="B13" s="509"/>
      <c r="C13" s="510"/>
      <c r="D13" s="510"/>
      <c r="E13" s="510"/>
      <c r="F13" s="510"/>
      <c r="G13" s="510"/>
      <c r="H13" s="510"/>
      <c r="I13" s="510"/>
      <c r="J13" s="510"/>
      <c r="K13" s="511"/>
      <c r="L13" s="187"/>
      <c r="M13" s="537" t="s">
        <v>139</v>
      </c>
      <c r="N13" s="538"/>
      <c r="O13" s="538"/>
      <c r="P13" s="538"/>
      <c r="Q13" s="539"/>
      <c r="R13" s="530">
        <v>24164</v>
      </c>
      <c r="S13" s="531"/>
      <c r="T13" s="531"/>
      <c r="U13" s="531"/>
      <c r="V13" s="532"/>
      <c r="W13" s="462" t="s">
        <v>140</v>
      </c>
      <c r="X13" s="463"/>
      <c r="Y13" s="463"/>
      <c r="Z13" s="463"/>
      <c r="AA13" s="463"/>
      <c r="AB13" s="453"/>
      <c r="AC13" s="497">
        <v>552</v>
      </c>
      <c r="AD13" s="498"/>
      <c r="AE13" s="498"/>
      <c r="AF13" s="498"/>
      <c r="AG13" s="540"/>
      <c r="AH13" s="497">
        <v>714</v>
      </c>
      <c r="AI13" s="498"/>
      <c r="AJ13" s="498"/>
      <c r="AK13" s="498"/>
      <c r="AL13" s="499"/>
      <c r="AM13" s="475" t="s">
        <v>141</v>
      </c>
      <c r="AN13" s="476"/>
      <c r="AO13" s="476"/>
      <c r="AP13" s="476"/>
      <c r="AQ13" s="476"/>
      <c r="AR13" s="476"/>
      <c r="AS13" s="476"/>
      <c r="AT13" s="477"/>
      <c r="AU13" s="478" t="s">
        <v>135</v>
      </c>
      <c r="AV13" s="479"/>
      <c r="AW13" s="479"/>
      <c r="AX13" s="479"/>
      <c r="AY13" s="480" t="s">
        <v>142</v>
      </c>
      <c r="AZ13" s="481"/>
      <c r="BA13" s="481"/>
      <c r="BB13" s="481"/>
      <c r="BC13" s="481"/>
      <c r="BD13" s="481"/>
      <c r="BE13" s="481"/>
      <c r="BF13" s="481"/>
      <c r="BG13" s="481"/>
      <c r="BH13" s="481"/>
      <c r="BI13" s="481"/>
      <c r="BJ13" s="481"/>
      <c r="BK13" s="481"/>
      <c r="BL13" s="481"/>
      <c r="BM13" s="482"/>
      <c r="BN13" s="446">
        <v>243679</v>
      </c>
      <c r="BO13" s="447"/>
      <c r="BP13" s="447"/>
      <c r="BQ13" s="447"/>
      <c r="BR13" s="447"/>
      <c r="BS13" s="447"/>
      <c r="BT13" s="447"/>
      <c r="BU13" s="448"/>
      <c r="BV13" s="446">
        <v>59183</v>
      </c>
      <c r="BW13" s="447"/>
      <c r="BX13" s="447"/>
      <c r="BY13" s="447"/>
      <c r="BZ13" s="447"/>
      <c r="CA13" s="447"/>
      <c r="CB13" s="447"/>
      <c r="CC13" s="448"/>
      <c r="CD13" s="449" t="s">
        <v>143</v>
      </c>
      <c r="CE13" s="450"/>
      <c r="CF13" s="450"/>
      <c r="CG13" s="450"/>
      <c r="CH13" s="450"/>
      <c r="CI13" s="450"/>
      <c r="CJ13" s="450"/>
      <c r="CK13" s="450"/>
      <c r="CL13" s="450"/>
      <c r="CM13" s="450"/>
      <c r="CN13" s="450"/>
      <c r="CO13" s="450"/>
      <c r="CP13" s="450"/>
      <c r="CQ13" s="450"/>
      <c r="CR13" s="450"/>
      <c r="CS13" s="451"/>
      <c r="CT13" s="443">
        <v>9.1</v>
      </c>
      <c r="CU13" s="444"/>
      <c r="CV13" s="444"/>
      <c r="CW13" s="444"/>
      <c r="CX13" s="444"/>
      <c r="CY13" s="444"/>
      <c r="CZ13" s="444"/>
      <c r="DA13" s="445"/>
      <c r="DB13" s="443">
        <v>9.4</v>
      </c>
      <c r="DC13" s="444"/>
      <c r="DD13" s="444"/>
      <c r="DE13" s="444"/>
      <c r="DF13" s="444"/>
      <c r="DG13" s="444"/>
      <c r="DH13" s="444"/>
      <c r="DI13" s="445"/>
    </row>
    <row r="14" spans="1:119" ht="18.75" customHeight="1" thickBot="1" x14ac:dyDescent="0.2">
      <c r="A14" s="178"/>
      <c r="B14" s="509"/>
      <c r="C14" s="510"/>
      <c r="D14" s="510"/>
      <c r="E14" s="510"/>
      <c r="F14" s="510"/>
      <c r="G14" s="510"/>
      <c r="H14" s="510"/>
      <c r="I14" s="510"/>
      <c r="J14" s="510"/>
      <c r="K14" s="511"/>
      <c r="L14" s="527" t="s">
        <v>144</v>
      </c>
      <c r="M14" s="528"/>
      <c r="N14" s="528"/>
      <c r="O14" s="528"/>
      <c r="P14" s="528"/>
      <c r="Q14" s="529"/>
      <c r="R14" s="530">
        <v>24940</v>
      </c>
      <c r="S14" s="531"/>
      <c r="T14" s="531"/>
      <c r="U14" s="531"/>
      <c r="V14" s="532"/>
      <c r="W14" s="436"/>
      <c r="X14" s="437"/>
      <c r="Y14" s="437"/>
      <c r="Z14" s="437"/>
      <c r="AA14" s="437"/>
      <c r="AB14" s="426"/>
      <c r="AC14" s="533">
        <v>5.4</v>
      </c>
      <c r="AD14" s="534"/>
      <c r="AE14" s="534"/>
      <c r="AF14" s="534"/>
      <c r="AG14" s="535"/>
      <c r="AH14" s="533">
        <v>6.4</v>
      </c>
      <c r="AI14" s="534"/>
      <c r="AJ14" s="534"/>
      <c r="AK14" s="534"/>
      <c r="AL14" s="536"/>
      <c r="AM14" s="475"/>
      <c r="AN14" s="476"/>
      <c r="AO14" s="476"/>
      <c r="AP14" s="476"/>
      <c r="AQ14" s="476"/>
      <c r="AR14" s="476"/>
      <c r="AS14" s="476"/>
      <c r="AT14" s="477"/>
      <c r="AU14" s="478"/>
      <c r="AV14" s="479"/>
      <c r="AW14" s="479"/>
      <c r="AX14" s="479"/>
      <c r="AY14" s="480"/>
      <c r="AZ14" s="481"/>
      <c r="BA14" s="481"/>
      <c r="BB14" s="481"/>
      <c r="BC14" s="481"/>
      <c r="BD14" s="481"/>
      <c r="BE14" s="481"/>
      <c r="BF14" s="481"/>
      <c r="BG14" s="481"/>
      <c r="BH14" s="481"/>
      <c r="BI14" s="481"/>
      <c r="BJ14" s="481"/>
      <c r="BK14" s="481"/>
      <c r="BL14" s="481"/>
      <c r="BM14" s="482"/>
      <c r="BN14" s="446"/>
      <c r="BO14" s="447"/>
      <c r="BP14" s="447"/>
      <c r="BQ14" s="447"/>
      <c r="BR14" s="447"/>
      <c r="BS14" s="447"/>
      <c r="BT14" s="447"/>
      <c r="BU14" s="448"/>
      <c r="BV14" s="446"/>
      <c r="BW14" s="447"/>
      <c r="BX14" s="447"/>
      <c r="BY14" s="447"/>
      <c r="BZ14" s="447"/>
      <c r="CA14" s="447"/>
      <c r="CB14" s="447"/>
      <c r="CC14" s="448"/>
      <c r="CD14" s="541" t="s">
        <v>145</v>
      </c>
      <c r="CE14" s="542"/>
      <c r="CF14" s="542"/>
      <c r="CG14" s="542"/>
      <c r="CH14" s="542"/>
      <c r="CI14" s="542"/>
      <c r="CJ14" s="542"/>
      <c r="CK14" s="542"/>
      <c r="CL14" s="542"/>
      <c r="CM14" s="542"/>
      <c r="CN14" s="542"/>
      <c r="CO14" s="542"/>
      <c r="CP14" s="542"/>
      <c r="CQ14" s="542"/>
      <c r="CR14" s="542"/>
      <c r="CS14" s="543"/>
      <c r="CT14" s="544">
        <v>20.6</v>
      </c>
      <c r="CU14" s="545"/>
      <c r="CV14" s="545"/>
      <c r="CW14" s="545"/>
      <c r="CX14" s="545"/>
      <c r="CY14" s="545"/>
      <c r="CZ14" s="545"/>
      <c r="DA14" s="546"/>
      <c r="DB14" s="544">
        <v>36.200000000000003</v>
      </c>
      <c r="DC14" s="545"/>
      <c r="DD14" s="545"/>
      <c r="DE14" s="545"/>
      <c r="DF14" s="545"/>
      <c r="DG14" s="545"/>
      <c r="DH14" s="545"/>
      <c r="DI14" s="546"/>
    </row>
    <row r="15" spans="1:119" ht="18.75" customHeight="1" x14ac:dyDescent="0.15">
      <c r="A15" s="178"/>
      <c r="B15" s="509"/>
      <c r="C15" s="510"/>
      <c r="D15" s="510"/>
      <c r="E15" s="510"/>
      <c r="F15" s="510"/>
      <c r="G15" s="510"/>
      <c r="H15" s="510"/>
      <c r="I15" s="510"/>
      <c r="J15" s="510"/>
      <c r="K15" s="511"/>
      <c r="L15" s="187"/>
      <c r="M15" s="537" t="s">
        <v>146</v>
      </c>
      <c r="N15" s="538"/>
      <c r="O15" s="538"/>
      <c r="P15" s="538"/>
      <c r="Q15" s="539"/>
      <c r="R15" s="530">
        <v>24594</v>
      </c>
      <c r="S15" s="531"/>
      <c r="T15" s="531"/>
      <c r="U15" s="531"/>
      <c r="V15" s="532"/>
      <c r="W15" s="462" t="s">
        <v>147</v>
      </c>
      <c r="X15" s="463"/>
      <c r="Y15" s="463"/>
      <c r="Z15" s="463"/>
      <c r="AA15" s="463"/>
      <c r="AB15" s="453"/>
      <c r="AC15" s="497">
        <v>3268</v>
      </c>
      <c r="AD15" s="498"/>
      <c r="AE15" s="498"/>
      <c r="AF15" s="498"/>
      <c r="AG15" s="540"/>
      <c r="AH15" s="497">
        <v>3565</v>
      </c>
      <c r="AI15" s="498"/>
      <c r="AJ15" s="498"/>
      <c r="AK15" s="498"/>
      <c r="AL15" s="499"/>
      <c r="AM15" s="475"/>
      <c r="AN15" s="476"/>
      <c r="AO15" s="476"/>
      <c r="AP15" s="476"/>
      <c r="AQ15" s="476"/>
      <c r="AR15" s="476"/>
      <c r="AS15" s="476"/>
      <c r="AT15" s="477"/>
      <c r="AU15" s="478"/>
      <c r="AV15" s="479"/>
      <c r="AW15" s="479"/>
      <c r="AX15" s="479"/>
      <c r="AY15" s="406" t="s">
        <v>148</v>
      </c>
      <c r="AZ15" s="407"/>
      <c r="BA15" s="407"/>
      <c r="BB15" s="407"/>
      <c r="BC15" s="407"/>
      <c r="BD15" s="407"/>
      <c r="BE15" s="407"/>
      <c r="BF15" s="407"/>
      <c r="BG15" s="407"/>
      <c r="BH15" s="407"/>
      <c r="BI15" s="407"/>
      <c r="BJ15" s="407"/>
      <c r="BK15" s="407"/>
      <c r="BL15" s="407"/>
      <c r="BM15" s="408"/>
      <c r="BN15" s="409">
        <v>3164731</v>
      </c>
      <c r="BO15" s="410"/>
      <c r="BP15" s="410"/>
      <c r="BQ15" s="410"/>
      <c r="BR15" s="410"/>
      <c r="BS15" s="410"/>
      <c r="BT15" s="410"/>
      <c r="BU15" s="411"/>
      <c r="BV15" s="409">
        <v>3303998</v>
      </c>
      <c r="BW15" s="410"/>
      <c r="BX15" s="410"/>
      <c r="BY15" s="410"/>
      <c r="BZ15" s="410"/>
      <c r="CA15" s="410"/>
      <c r="CB15" s="410"/>
      <c r="CC15" s="411"/>
      <c r="CD15" s="547" t="s">
        <v>149</v>
      </c>
      <c r="CE15" s="548"/>
      <c r="CF15" s="548"/>
      <c r="CG15" s="548"/>
      <c r="CH15" s="548"/>
      <c r="CI15" s="548"/>
      <c r="CJ15" s="548"/>
      <c r="CK15" s="548"/>
      <c r="CL15" s="548"/>
      <c r="CM15" s="548"/>
      <c r="CN15" s="548"/>
      <c r="CO15" s="548"/>
      <c r="CP15" s="548"/>
      <c r="CQ15" s="548"/>
      <c r="CR15" s="548"/>
      <c r="CS15" s="549"/>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509"/>
      <c r="C16" s="510"/>
      <c r="D16" s="510"/>
      <c r="E16" s="510"/>
      <c r="F16" s="510"/>
      <c r="G16" s="510"/>
      <c r="H16" s="510"/>
      <c r="I16" s="510"/>
      <c r="J16" s="510"/>
      <c r="K16" s="511"/>
      <c r="L16" s="527" t="s">
        <v>150</v>
      </c>
      <c r="M16" s="550"/>
      <c r="N16" s="550"/>
      <c r="O16" s="550"/>
      <c r="P16" s="550"/>
      <c r="Q16" s="551"/>
      <c r="R16" s="552" t="s">
        <v>151</v>
      </c>
      <c r="S16" s="553"/>
      <c r="T16" s="553"/>
      <c r="U16" s="553"/>
      <c r="V16" s="554"/>
      <c r="W16" s="436"/>
      <c r="X16" s="437"/>
      <c r="Y16" s="437"/>
      <c r="Z16" s="437"/>
      <c r="AA16" s="437"/>
      <c r="AB16" s="426"/>
      <c r="AC16" s="533">
        <v>31.9</v>
      </c>
      <c r="AD16" s="534"/>
      <c r="AE16" s="534"/>
      <c r="AF16" s="534"/>
      <c r="AG16" s="535"/>
      <c r="AH16" s="533">
        <v>31.8</v>
      </c>
      <c r="AI16" s="534"/>
      <c r="AJ16" s="534"/>
      <c r="AK16" s="534"/>
      <c r="AL16" s="536"/>
      <c r="AM16" s="475"/>
      <c r="AN16" s="476"/>
      <c r="AO16" s="476"/>
      <c r="AP16" s="476"/>
      <c r="AQ16" s="476"/>
      <c r="AR16" s="476"/>
      <c r="AS16" s="476"/>
      <c r="AT16" s="477"/>
      <c r="AU16" s="478"/>
      <c r="AV16" s="479"/>
      <c r="AW16" s="479"/>
      <c r="AX16" s="479"/>
      <c r="AY16" s="480" t="s">
        <v>152</v>
      </c>
      <c r="AZ16" s="481"/>
      <c r="BA16" s="481"/>
      <c r="BB16" s="481"/>
      <c r="BC16" s="481"/>
      <c r="BD16" s="481"/>
      <c r="BE16" s="481"/>
      <c r="BF16" s="481"/>
      <c r="BG16" s="481"/>
      <c r="BH16" s="481"/>
      <c r="BI16" s="481"/>
      <c r="BJ16" s="481"/>
      <c r="BK16" s="481"/>
      <c r="BL16" s="481"/>
      <c r="BM16" s="482"/>
      <c r="BN16" s="446">
        <v>6178476</v>
      </c>
      <c r="BO16" s="447"/>
      <c r="BP16" s="447"/>
      <c r="BQ16" s="447"/>
      <c r="BR16" s="447"/>
      <c r="BS16" s="447"/>
      <c r="BT16" s="447"/>
      <c r="BU16" s="448"/>
      <c r="BV16" s="446">
        <v>5951866</v>
      </c>
      <c r="BW16" s="447"/>
      <c r="BX16" s="447"/>
      <c r="BY16" s="447"/>
      <c r="BZ16" s="447"/>
      <c r="CA16" s="447"/>
      <c r="CB16" s="447"/>
      <c r="CC16" s="448"/>
      <c r="CD16" s="191"/>
      <c r="CE16" s="560"/>
      <c r="CF16" s="560"/>
      <c r="CG16" s="560"/>
      <c r="CH16" s="560"/>
      <c r="CI16" s="560"/>
      <c r="CJ16" s="560"/>
      <c r="CK16" s="560"/>
      <c r="CL16" s="560"/>
      <c r="CM16" s="560"/>
      <c r="CN16" s="560"/>
      <c r="CO16" s="560"/>
      <c r="CP16" s="560"/>
      <c r="CQ16" s="560"/>
      <c r="CR16" s="560"/>
      <c r="CS16" s="561"/>
      <c r="CT16" s="443"/>
      <c r="CU16" s="444"/>
      <c r="CV16" s="444"/>
      <c r="CW16" s="444"/>
      <c r="CX16" s="444"/>
      <c r="CY16" s="444"/>
      <c r="CZ16" s="444"/>
      <c r="DA16" s="445"/>
      <c r="DB16" s="443"/>
      <c r="DC16" s="444"/>
      <c r="DD16" s="444"/>
      <c r="DE16" s="444"/>
      <c r="DF16" s="444"/>
      <c r="DG16" s="444"/>
      <c r="DH16" s="444"/>
      <c r="DI16" s="445"/>
    </row>
    <row r="17" spans="1:113" ht="18.75" customHeight="1" thickBot="1" x14ac:dyDescent="0.2">
      <c r="A17" s="178"/>
      <c r="B17" s="512"/>
      <c r="C17" s="513"/>
      <c r="D17" s="513"/>
      <c r="E17" s="513"/>
      <c r="F17" s="513"/>
      <c r="G17" s="513"/>
      <c r="H17" s="513"/>
      <c r="I17" s="513"/>
      <c r="J17" s="513"/>
      <c r="K17" s="514"/>
      <c r="L17" s="192"/>
      <c r="M17" s="557" t="s">
        <v>153</v>
      </c>
      <c r="N17" s="558"/>
      <c r="O17" s="558"/>
      <c r="P17" s="558"/>
      <c r="Q17" s="559"/>
      <c r="R17" s="552" t="s">
        <v>154</v>
      </c>
      <c r="S17" s="553"/>
      <c r="T17" s="553"/>
      <c r="U17" s="553"/>
      <c r="V17" s="554"/>
      <c r="W17" s="462" t="s">
        <v>155</v>
      </c>
      <c r="X17" s="463"/>
      <c r="Y17" s="463"/>
      <c r="Z17" s="463"/>
      <c r="AA17" s="463"/>
      <c r="AB17" s="453"/>
      <c r="AC17" s="497">
        <v>6438</v>
      </c>
      <c r="AD17" s="498"/>
      <c r="AE17" s="498"/>
      <c r="AF17" s="498"/>
      <c r="AG17" s="540"/>
      <c r="AH17" s="497">
        <v>6916</v>
      </c>
      <c r="AI17" s="498"/>
      <c r="AJ17" s="498"/>
      <c r="AK17" s="498"/>
      <c r="AL17" s="499"/>
      <c r="AM17" s="475"/>
      <c r="AN17" s="476"/>
      <c r="AO17" s="476"/>
      <c r="AP17" s="476"/>
      <c r="AQ17" s="476"/>
      <c r="AR17" s="476"/>
      <c r="AS17" s="476"/>
      <c r="AT17" s="477"/>
      <c r="AU17" s="478"/>
      <c r="AV17" s="479"/>
      <c r="AW17" s="479"/>
      <c r="AX17" s="479"/>
      <c r="AY17" s="480" t="s">
        <v>156</v>
      </c>
      <c r="AZ17" s="481"/>
      <c r="BA17" s="481"/>
      <c r="BB17" s="481"/>
      <c r="BC17" s="481"/>
      <c r="BD17" s="481"/>
      <c r="BE17" s="481"/>
      <c r="BF17" s="481"/>
      <c r="BG17" s="481"/>
      <c r="BH17" s="481"/>
      <c r="BI17" s="481"/>
      <c r="BJ17" s="481"/>
      <c r="BK17" s="481"/>
      <c r="BL17" s="481"/>
      <c r="BM17" s="482"/>
      <c r="BN17" s="446">
        <v>3999185</v>
      </c>
      <c r="BO17" s="447"/>
      <c r="BP17" s="447"/>
      <c r="BQ17" s="447"/>
      <c r="BR17" s="447"/>
      <c r="BS17" s="447"/>
      <c r="BT17" s="447"/>
      <c r="BU17" s="448"/>
      <c r="BV17" s="446">
        <v>4190174</v>
      </c>
      <c r="BW17" s="447"/>
      <c r="BX17" s="447"/>
      <c r="BY17" s="447"/>
      <c r="BZ17" s="447"/>
      <c r="CA17" s="447"/>
      <c r="CB17" s="447"/>
      <c r="CC17" s="448"/>
      <c r="CD17" s="191"/>
      <c r="CE17" s="560"/>
      <c r="CF17" s="560"/>
      <c r="CG17" s="560"/>
      <c r="CH17" s="560"/>
      <c r="CI17" s="560"/>
      <c r="CJ17" s="560"/>
      <c r="CK17" s="560"/>
      <c r="CL17" s="560"/>
      <c r="CM17" s="560"/>
      <c r="CN17" s="560"/>
      <c r="CO17" s="560"/>
      <c r="CP17" s="560"/>
      <c r="CQ17" s="560"/>
      <c r="CR17" s="560"/>
      <c r="CS17" s="561"/>
      <c r="CT17" s="443"/>
      <c r="CU17" s="444"/>
      <c r="CV17" s="444"/>
      <c r="CW17" s="444"/>
      <c r="CX17" s="444"/>
      <c r="CY17" s="444"/>
      <c r="CZ17" s="444"/>
      <c r="DA17" s="445"/>
      <c r="DB17" s="443"/>
      <c r="DC17" s="444"/>
      <c r="DD17" s="444"/>
      <c r="DE17" s="444"/>
      <c r="DF17" s="444"/>
      <c r="DG17" s="444"/>
      <c r="DH17" s="444"/>
      <c r="DI17" s="445"/>
    </row>
    <row r="18" spans="1:113" ht="18.75" customHeight="1" thickBot="1" x14ac:dyDescent="0.2">
      <c r="A18" s="178"/>
      <c r="B18" s="568" t="s">
        <v>157</v>
      </c>
      <c r="C18" s="489"/>
      <c r="D18" s="489"/>
      <c r="E18" s="569"/>
      <c r="F18" s="569"/>
      <c r="G18" s="569"/>
      <c r="H18" s="569"/>
      <c r="I18" s="569"/>
      <c r="J18" s="569"/>
      <c r="K18" s="569"/>
      <c r="L18" s="570">
        <v>111.01</v>
      </c>
      <c r="M18" s="570"/>
      <c r="N18" s="570"/>
      <c r="O18" s="570"/>
      <c r="P18" s="570"/>
      <c r="Q18" s="570"/>
      <c r="R18" s="571"/>
      <c r="S18" s="571"/>
      <c r="T18" s="571"/>
      <c r="U18" s="571"/>
      <c r="V18" s="572"/>
      <c r="W18" s="464"/>
      <c r="X18" s="465"/>
      <c r="Y18" s="465"/>
      <c r="Z18" s="465"/>
      <c r="AA18" s="465"/>
      <c r="AB18" s="456"/>
      <c r="AC18" s="573">
        <v>62.8</v>
      </c>
      <c r="AD18" s="574"/>
      <c r="AE18" s="574"/>
      <c r="AF18" s="574"/>
      <c r="AG18" s="575"/>
      <c r="AH18" s="573">
        <v>61.8</v>
      </c>
      <c r="AI18" s="574"/>
      <c r="AJ18" s="574"/>
      <c r="AK18" s="574"/>
      <c r="AL18" s="576"/>
      <c r="AM18" s="475"/>
      <c r="AN18" s="476"/>
      <c r="AO18" s="476"/>
      <c r="AP18" s="476"/>
      <c r="AQ18" s="476"/>
      <c r="AR18" s="476"/>
      <c r="AS18" s="476"/>
      <c r="AT18" s="477"/>
      <c r="AU18" s="478"/>
      <c r="AV18" s="479"/>
      <c r="AW18" s="479"/>
      <c r="AX18" s="479"/>
      <c r="AY18" s="480" t="s">
        <v>158</v>
      </c>
      <c r="AZ18" s="481"/>
      <c r="BA18" s="481"/>
      <c r="BB18" s="481"/>
      <c r="BC18" s="481"/>
      <c r="BD18" s="481"/>
      <c r="BE18" s="481"/>
      <c r="BF18" s="481"/>
      <c r="BG18" s="481"/>
      <c r="BH18" s="481"/>
      <c r="BI18" s="481"/>
      <c r="BJ18" s="481"/>
      <c r="BK18" s="481"/>
      <c r="BL18" s="481"/>
      <c r="BM18" s="482"/>
      <c r="BN18" s="446">
        <v>6869094</v>
      </c>
      <c r="BO18" s="447"/>
      <c r="BP18" s="447"/>
      <c r="BQ18" s="447"/>
      <c r="BR18" s="447"/>
      <c r="BS18" s="447"/>
      <c r="BT18" s="447"/>
      <c r="BU18" s="448"/>
      <c r="BV18" s="446">
        <v>6753847</v>
      </c>
      <c r="BW18" s="447"/>
      <c r="BX18" s="447"/>
      <c r="BY18" s="447"/>
      <c r="BZ18" s="447"/>
      <c r="CA18" s="447"/>
      <c r="CB18" s="447"/>
      <c r="CC18" s="448"/>
      <c r="CD18" s="191"/>
      <c r="CE18" s="560"/>
      <c r="CF18" s="560"/>
      <c r="CG18" s="560"/>
      <c r="CH18" s="560"/>
      <c r="CI18" s="560"/>
      <c r="CJ18" s="560"/>
      <c r="CK18" s="560"/>
      <c r="CL18" s="560"/>
      <c r="CM18" s="560"/>
      <c r="CN18" s="560"/>
      <c r="CO18" s="560"/>
      <c r="CP18" s="560"/>
      <c r="CQ18" s="560"/>
      <c r="CR18" s="560"/>
      <c r="CS18" s="561"/>
      <c r="CT18" s="443"/>
      <c r="CU18" s="444"/>
      <c r="CV18" s="444"/>
      <c r="CW18" s="444"/>
      <c r="CX18" s="444"/>
      <c r="CY18" s="444"/>
      <c r="CZ18" s="444"/>
      <c r="DA18" s="445"/>
      <c r="DB18" s="443"/>
      <c r="DC18" s="444"/>
      <c r="DD18" s="444"/>
      <c r="DE18" s="444"/>
      <c r="DF18" s="444"/>
      <c r="DG18" s="444"/>
      <c r="DH18" s="444"/>
      <c r="DI18" s="445"/>
    </row>
    <row r="19" spans="1:113" ht="18.75" customHeight="1" thickBot="1" x14ac:dyDescent="0.2">
      <c r="A19" s="178"/>
      <c r="B19" s="568" t="s">
        <v>159</v>
      </c>
      <c r="C19" s="489"/>
      <c r="D19" s="489"/>
      <c r="E19" s="569"/>
      <c r="F19" s="569"/>
      <c r="G19" s="569"/>
      <c r="H19" s="569"/>
      <c r="I19" s="569"/>
      <c r="J19" s="569"/>
      <c r="K19" s="569"/>
      <c r="L19" s="577">
        <v>220</v>
      </c>
      <c r="M19" s="577"/>
      <c r="N19" s="577"/>
      <c r="O19" s="577"/>
      <c r="P19" s="577"/>
      <c r="Q19" s="577"/>
      <c r="R19" s="578"/>
      <c r="S19" s="578"/>
      <c r="T19" s="578"/>
      <c r="U19" s="578"/>
      <c r="V19" s="579"/>
      <c r="W19" s="403"/>
      <c r="X19" s="404"/>
      <c r="Y19" s="404"/>
      <c r="Z19" s="404"/>
      <c r="AA19" s="404"/>
      <c r="AB19" s="404"/>
      <c r="AC19" s="555"/>
      <c r="AD19" s="555"/>
      <c r="AE19" s="555"/>
      <c r="AF19" s="555"/>
      <c r="AG19" s="555"/>
      <c r="AH19" s="555"/>
      <c r="AI19" s="555"/>
      <c r="AJ19" s="555"/>
      <c r="AK19" s="555"/>
      <c r="AL19" s="556"/>
      <c r="AM19" s="475"/>
      <c r="AN19" s="476"/>
      <c r="AO19" s="476"/>
      <c r="AP19" s="476"/>
      <c r="AQ19" s="476"/>
      <c r="AR19" s="476"/>
      <c r="AS19" s="476"/>
      <c r="AT19" s="477"/>
      <c r="AU19" s="478"/>
      <c r="AV19" s="479"/>
      <c r="AW19" s="479"/>
      <c r="AX19" s="479"/>
      <c r="AY19" s="480" t="s">
        <v>160</v>
      </c>
      <c r="AZ19" s="481"/>
      <c r="BA19" s="481"/>
      <c r="BB19" s="481"/>
      <c r="BC19" s="481"/>
      <c r="BD19" s="481"/>
      <c r="BE19" s="481"/>
      <c r="BF19" s="481"/>
      <c r="BG19" s="481"/>
      <c r="BH19" s="481"/>
      <c r="BI19" s="481"/>
      <c r="BJ19" s="481"/>
      <c r="BK19" s="481"/>
      <c r="BL19" s="481"/>
      <c r="BM19" s="482"/>
      <c r="BN19" s="446">
        <v>8711380</v>
      </c>
      <c r="BO19" s="447"/>
      <c r="BP19" s="447"/>
      <c r="BQ19" s="447"/>
      <c r="BR19" s="447"/>
      <c r="BS19" s="447"/>
      <c r="BT19" s="447"/>
      <c r="BU19" s="448"/>
      <c r="BV19" s="446">
        <v>8457391</v>
      </c>
      <c r="BW19" s="447"/>
      <c r="BX19" s="447"/>
      <c r="BY19" s="447"/>
      <c r="BZ19" s="447"/>
      <c r="CA19" s="447"/>
      <c r="CB19" s="447"/>
      <c r="CC19" s="448"/>
      <c r="CD19" s="191"/>
      <c r="CE19" s="560"/>
      <c r="CF19" s="560"/>
      <c r="CG19" s="560"/>
      <c r="CH19" s="560"/>
      <c r="CI19" s="560"/>
      <c r="CJ19" s="560"/>
      <c r="CK19" s="560"/>
      <c r="CL19" s="560"/>
      <c r="CM19" s="560"/>
      <c r="CN19" s="560"/>
      <c r="CO19" s="560"/>
      <c r="CP19" s="560"/>
      <c r="CQ19" s="560"/>
      <c r="CR19" s="560"/>
      <c r="CS19" s="561"/>
      <c r="CT19" s="443"/>
      <c r="CU19" s="444"/>
      <c r="CV19" s="444"/>
      <c r="CW19" s="444"/>
      <c r="CX19" s="444"/>
      <c r="CY19" s="444"/>
      <c r="CZ19" s="444"/>
      <c r="DA19" s="445"/>
      <c r="DB19" s="443"/>
      <c r="DC19" s="444"/>
      <c r="DD19" s="444"/>
      <c r="DE19" s="444"/>
      <c r="DF19" s="444"/>
      <c r="DG19" s="444"/>
      <c r="DH19" s="444"/>
      <c r="DI19" s="445"/>
    </row>
    <row r="20" spans="1:113" ht="18.75" customHeight="1" thickBot="1" x14ac:dyDescent="0.2">
      <c r="A20" s="178"/>
      <c r="B20" s="568" t="s">
        <v>161</v>
      </c>
      <c r="C20" s="489"/>
      <c r="D20" s="489"/>
      <c r="E20" s="569"/>
      <c r="F20" s="569"/>
      <c r="G20" s="569"/>
      <c r="H20" s="569"/>
      <c r="I20" s="569"/>
      <c r="J20" s="569"/>
      <c r="K20" s="569"/>
      <c r="L20" s="577">
        <v>9910</v>
      </c>
      <c r="M20" s="577"/>
      <c r="N20" s="577"/>
      <c r="O20" s="577"/>
      <c r="P20" s="577"/>
      <c r="Q20" s="577"/>
      <c r="R20" s="578"/>
      <c r="S20" s="578"/>
      <c r="T20" s="578"/>
      <c r="U20" s="578"/>
      <c r="V20" s="579"/>
      <c r="W20" s="464"/>
      <c r="X20" s="465"/>
      <c r="Y20" s="465"/>
      <c r="Z20" s="465"/>
      <c r="AA20" s="465"/>
      <c r="AB20" s="465"/>
      <c r="AC20" s="580"/>
      <c r="AD20" s="580"/>
      <c r="AE20" s="580"/>
      <c r="AF20" s="580"/>
      <c r="AG20" s="580"/>
      <c r="AH20" s="580"/>
      <c r="AI20" s="580"/>
      <c r="AJ20" s="580"/>
      <c r="AK20" s="580"/>
      <c r="AL20" s="581"/>
      <c r="AM20" s="582"/>
      <c r="AN20" s="501"/>
      <c r="AO20" s="501"/>
      <c r="AP20" s="501"/>
      <c r="AQ20" s="501"/>
      <c r="AR20" s="501"/>
      <c r="AS20" s="501"/>
      <c r="AT20" s="502"/>
      <c r="AU20" s="583"/>
      <c r="AV20" s="584"/>
      <c r="AW20" s="584"/>
      <c r="AX20" s="585"/>
      <c r="AY20" s="480"/>
      <c r="AZ20" s="481"/>
      <c r="BA20" s="481"/>
      <c r="BB20" s="481"/>
      <c r="BC20" s="481"/>
      <c r="BD20" s="481"/>
      <c r="BE20" s="481"/>
      <c r="BF20" s="481"/>
      <c r="BG20" s="481"/>
      <c r="BH20" s="481"/>
      <c r="BI20" s="481"/>
      <c r="BJ20" s="481"/>
      <c r="BK20" s="481"/>
      <c r="BL20" s="481"/>
      <c r="BM20" s="482"/>
      <c r="BN20" s="446"/>
      <c r="BO20" s="447"/>
      <c r="BP20" s="447"/>
      <c r="BQ20" s="447"/>
      <c r="BR20" s="447"/>
      <c r="BS20" s="447"/>
      <c r="BT20" s="447"/>
      <c r="BU20" s="448"/>
      <c r="BV20" s="446"/>
      <c r="BW20" s="447"/>
      <c r="BX20" s="447"/>
      <c r="BY20" s="447"/>
      <c r="BZ20" s="447"/>
      <c r="CA20" s="447"/>
      <c r="CB20" s="447"/>
      <c r="CC20" s="448"/>
      <c r="CD20" s="191"/>
      <c r="CE20" s="560"/>
      <c r="CF20" s="560"/>
      <c r="CG20" s="560"/>
      <c r="CH20" s="560"/>
      <c r="CI20" s="560"/>
      <c r="CJ20" s="560"/>
      <c r="CK20" s="560"/>
      <c r="CL20" s="560"/>
      <c r="CM20" s="560"/>
      <c r="CN20" s="560"/>
      <c r="CO20" s="560"/>
      <c r="CP20" s="560"/>
      <c r="CQ20" s="560"/>
      <c r="CR20" s="560"/>
      <c r="CS20" s="561"/>
      <c r="CT20" s="443"/>
      <c r="CU20" s="444"/>
      <c r="CV20" s="444"/>
      <c r="CW20" s="444"/>
      <c r="CX20" s="444"/>
      <c r="CY20" s="444"/>
      <c r="CZ20" s="444"/>
      <c r="DA20" s="445"/>
      <c r="DB20" s="443"/>
      <c r="DC20" s="444"/>
      <c r="DD20" s="444"/>
      <c r="DE20" s="444"/>
      <c r="DF20" s="444"/>
      <c r="DG20" s="444"/>
      <c r="DH20" s="444"/>
      <c r="DI20" s="445"/>
    </row>
    <row r="21" spans="1:113" ht="18.75" customHeight="1" thickBot="1" x14ac:dyDescent="0.2">
      <c r="A21" s="178"/>
      <c r="B21" s="586" t="s">
        <v>162</v>
      </c>
      <c r="C21" s="587"/>
      <c r="D21" s="587"/>
      <c r="E21" s="587"/>
      <c r="F21" s="587"/>
      <c r="G21" s="587"/>
      <c r="H21" s="587"/>
      <c r="I21" s="587"/>
      <c r="J21" s="587"/>
      <c r="K21" s="587"/>
      <c r="L21" s="587"/>
      <c r="M21" s="587"/>
      <c r="N21" s="587"/>
      <c r="O21" s="587"/>
      <c r="P21" s="587"/>
      <c r="Q21" s="587"/>
      <c r="R21" s="587"/>
      <c r="S21" s="587"/>
      <c r="T21" s="587"/>
      <c r="U21" s="587"/>
      <c r="V21" s="587"/>
      <c r="W21" s="587"/>
      <c r="X21" s="587"/>
      <c r="Y21" s="587"/>
      <c r="Z21" s="587"/>
      <c r="AA21" s="587"/>
      <c r="AB21" s="587"/>
      <c r="AC21" s="587"/>
      <c r="AD21" s="587"/>
      <c r="AE21" s="587"/>
      <c r="AF21" s="587"/>
      <c r="AG21" s="587"/>
      <c r="AH21" s="587"/>
      <c r="AI21" s="587"/>
      <c r="AJ21" s="587"/>
      <c r="AK21" s="587"/>
      <c r="AL21" s="587"/>
      <c r="AM21" s="587"/>
      <c r="AN21" s="587"/>
      <c r="AO21" s="587"/>
      <c r="AP21" s="587"/>
      <c r="AQ21" s="587"/>
      <c r="AR21" s="587"/>
      <c r="AS21" s="587"/>
      <c r="AT21" s="587"/>
      <c r="AU21" s="587"/>
      <c r="AV21" s="587"/>
      <c r="AW21" s="587"/>
      <c r="AX21" s="588"/>
      <c r="AY21" s="562"/>
      <c r="AZ21" s="563"/>
      <c r="BA21" s="563"/>
      <c r="BB21" s="563"/>
      <c r="BC21" s="563"/>
      <c r="BD21" s="563"/>
      <c r="BE21" s="563"/>
      <c r="BF21" s="563"/>
      <c r="BG21" s="563"/>
      <c r="BH21" s="563"/>
      <c r="BI21" s="563"/>
      <c r="BJ21" s="563"/>
      <c r="BK21" s="563"/>
      <c r="BL21" s="563"/>
      <c r="BM21" s="564"/>
      <c r="BN21" s="565"/>
      <c r="BO21" s="566"/>
      <c r="BP21" s="566"/>
      <c r="BQ21" s="566"/>
      <c r="BR21" s="566"/>
      <c r="BS21" s="566"/>
      <c r="BT21" s="566"/>
      <c r="BU21" s="567"/>
      <c r="BV21" s="565"/>
      <c r="BW21" s="566"/>
      <c r="BX21" s="566"/>
      <c r="BY21" s="566"/>
      <c r="BZ21" s="566"/>
      <c r="CA21" s="566"/>
      <c r="CB21" s="566"/>
      <c r="CC21" s="567"/>
      <c r="CD21" s="191"/>
      <c r="CE21" s="560"/>
      <c r="CF21" s="560"/>
      <c r="CG21" s="560"/>
      <c r="CH21" s="560"/>
      <c r="CI21" s="560"/>
      <c r="CJ21" s="560"/>
      <c r="CK21" s="560"/>
      <c r="CL21" s="560"/>
      <c r="CM21" s="560"/>
      <c r="CN21" s="560"/>
      <c r="CO21" s="560"/>
      <c r="CP21" s="560"/>
      <c r="CQ21" s="560"/>
      <c r="CR21" s="560"/>
      <c r="CS21" s="561"/>
      <c r="CT21" s="443"/>
      <c r="CU21" s="444"/>
      <c r="CV21" s="444"/>
      <c r="CW21" s="444"/>
      <c r="CX21" s="444"/>
      <c r="CY21" s="444"/>
      <c r="CZ21" s="444"/>
      <c r="DA21" s="445"/>
      <c r="DB21" s="443"/>
      <c r="DC21" s="444"/>
      <c r="DD21" s="444"/>
      <c r="DE21" s="444"/>
      <c r="DF21" s="444"/>
      <c r="DG21" s="444"/>
      <c r="DH21" s="444"/>
      <c r="DI21" s="445"/>
    </row>
    <row r="22" spans="1:113" ht="18.75" customHeight="1" x14ac:dyDescent="0.15">
      <c r="A22" s="178"/>
      <c r="B22" s="616" t="s">
        <v>163</v>
      </c>
      <c r="C22" s="590"/>
      <c r="D22" s="591"/>
      <c r="E22" s="458" t="s">
        <v>1</v>
      </c>
      <c r="F22" s="463"/>
      <c r="G22" s="463"/>
      <c r="H22" s="463"/>
      <c r="I22" s="463"/>
      <c r="J22" s="463"/>
      <c r="K22" s="453"/>
      <c r="L22" s="458" t="s">
        <v>164</v>
      </c>
      <c r="M22" s="463"/>
      <c r="N22" s="463"/>
      <c r="O22" s="463"/>
      <c r="P22" s="453"/>
      <c r="Q22" s="621" t="s">
        <v>165</v>
      </c>
      <c r="R22" s="622"/>
      <c r="S22" s="622"/>
      <c r="T22" s="622"/>
      <c r="U22" s="622"/>
      <c r="V22" s="623"/>
      <c r="W22" s="589" t="s">
        <v>166</v>
      </c>
      <c r="X22" s="590"/>
      <c r="Y22" s="591"/>
      <c r="Z22" s="458" t="s">
        <v>1</v>
      </c>
      <c r="AA22" s="463"/>
      <c r="AB22" s="463"/>
      <c r="AC22" s="463"/>
      <c r="AD22" s="463"/>
      <c r="AE22" s="463"/>
      <c r="AF22" s="463"/>
      <c r="AG22" s="453"/>
      <c r="AH22" s="627" t="s">
        <v>167</v>
      </c>
      <c r="AI22" s="463"/>
      <c r="AJ22" s="463"/>
      <c r="AK22" s="463"/>
      <c r="AL22" s="453"/>
      <c r="AM22" s="627" t="s">
        <v>168</v>
      </c>
      <c r="AN22" s="628"/>
      <c r="AO22" s="628"/>
      <c r="AP22" s="628"/>
      <c r="AQ22" s="628"/>
      <c r="AR22" s="629"/>
      <c r="AS22" s="621" t="s">
        <v>165</v>
      </c>
      <c r="AT22" s="622"/>
      <c r="AU22" s="622"/>
      <c r="AV22" s="622"/>
      <c r="AW22" s="622"/>
      <c r="AX22" s="633"/>
      <c r="AY22" s="406" t="s">
        <v>169</v>
      </c>
      <c r="AZ22" s="407"/>
      <c r="BA22" s="407"/>
      <c r="BB22" s="407"/>
      <c r="BC22" s="407"/>
      <c r="BD22" s="407"/>
      <c r="BE22" s="407"/>
      <c r="BF22" s="407"/>
      <c r="BG22" s="407"/>
      <c r="BH22" s="407"/>
      <c r="BI22" s="407"/>
      <c r="BJ22" s="407"/>
      <c r="BK22" s="407"/>
      <c r="BL22" s="407"/>
      <c r="BM22" s="408"/>
      <c r="BN22" s="409">
        <v>9421799</v>
      </c>
      <c r="BO22" s="410"/>
      <c r="BP22" s="410"/>
      <c r="BQ22" s="410"/>
      <c r="BR22" s="410"/>
      <c r="BS22" s="410"/>
      <c r="BT22" s="410"/>
      <c r="BU22" s="411"/>
      <c r="BV22" s="409">
        <v>9704855</v>
      </c>
      <c r="BW22" s="410"/>
      <c r="BX22" s="410"/>
      <c r="BY22" s="410"/>
      <c r="BZ22" s="410"/>
      <c r="CA22" s="410"/>
      <c r="CB22" s="410"/>
      <c r="CC22" s="411"/>
      <c r="CD22" s="191"/>
      <c r="CE22" s="560"/>
      <c r="CF22" s="560"/>
      <c r="CG22" s="560"/>
      <c r="CH22" s="560"/>
      <c r="CI22" s="560"/>
      <c r="CJ22" s="560"/>
      <c r="CK22" s="560"/>
      <c r="CL22" s="560"/>
      <c r="CM22" s="560"/>
      <c r="CN22" s="560"/>
      <c r="CO22" s="560"/>
      <c r="CP22" s="560"/>
      <c r="CQ22" s="560"/>
      <c r="CR22" s="560"/>
      <c r="CS22" s="561"/>
      <c r="CT22" s="443"/>
      <c r="CU22" s="444"/>
      <c r="CV22" s="444"/>
      <c r="CW22" s="444"/>
      <c r="CX22" s="444"/>
      <c r="CY22" s="444"/>
      <c r="CZ22" s="444"/>
      <c r="DA22" s="445"/>
      <c r="DB22" s="443"/>
      <c r="DC22" s="444"/>
      <c r="DD22" s="444"/>
      <c r="DE22" s="444"/>
      <c r="DF22" s="444"/>
      <c r="DG22" s="444"/>
      <c r="DH22" s="444"/>
      <c r="DI22" s="445"/>
    </row>
    <row r="23" spans="1:113" ht="18.75" customHeight="1" x14ac:dyDescent="0.15">
      <c r="A23" s="178"/>
      <c r="B23" s="617"/>
      <c r="C23" s="593"/>
      <c r="D23" s="594"/>
      <c r="E23" s="432"/>
      <c r="F23" s="437"/>
      <c r="G23" s="437"/>
      <c r="H23" s="437"/>
      <c r="I23" s="437"/>
      <c r="J23" s="437"/>
      <c r="K23" s="426"/>
      <c r="L23" s="432"/>
      <c r="M23" s="437"/>
      <c r="N23" s="437"/>
      <c r="O23" s="437"/>
      <c r="P23" s="426"/>
      <c r="Q23" s="624"/>
      <c r="R23" s="625"/>
      <c r="S23" s="625"/>
      <c r="T23" s="625"/>
      <c r="U23" s="625"/>
      <c r="V23" s="626"/>
      <c r="W23" s="592"/>
      <c r="X23" s="593"/>
      <c r="Y23" s="594"/>
      <c r="Z23" s="432"/>
      <c r="AA23" s="437"/>
      <c r="AB23" s="437"/>
      <c r="AC23" s="437"/>
      <c r="AD23" s="437"/>
      <c r="AE23" s="437"/>
      <c r="AF23" s="437"/>
      <c r="AG23" s="426"/>
      <c r="AH23" s="432"/>
      <c r="AI23" s="437"/>
      <c r="AJ23" s="437"/>
      <c r="AK23" s="437"/>
      <c r="AL23" s="426"/>
      <c r="AM23" s="630"/>
      <c r="AN23" s="631"/>
      <c r="AO23" s="631"/>
      <c r="AP23" s="631"/>
      <c r="AQ23" s="631"/>
      <c r="AR23" s="632"/>
      <c r="AS23" s="624"/>
      <c r="AT23" s="625"/>
      <c r="AU23" s="625"/>
      <c r="AV23" s="625"/>
      <c r="AW23" s="625"/>
      <c r="AX23" s="634"/>
      <c r="AY23" s="480" t="s">
        <v>170</v>
      </c>
      <c r="AZ23" s="481"/>
      <c r="BA23" s="481"/>
      <c r="BB23" s="481"/>
      <c r="BC23" s="481"/>
      <c r="BD23" s="481"/>
      <c r="BE23" s="481"/>
      <c r="BF23" s="481"/>
      <c r="BG23" s="481"/>
      <c r="BH23" s="481"/>
      <c r="BI23" s="481"/>
      <c r="BJ23" s="481"/>
      <c r="BK23" s="481"/>
      <c r="BL23" s="481"/>
      <c r="BM23" s="482"/>
      <c r="BN23" s="446">
        <v>8922977</v>
      </c>
      <c r="BO23" s="447"/>
      <c r="BP23" s="447"/>
      <c r="BQ23" s="447"/>
      <c r="BR23" s="447"/>
      <c r="BS23" s="447"/>
      <c r="BT23" s="447"/>
      <c r="BU23" s="448"/>
      <c r="BV23" s="446">
        <v>9107372</v>
      </c>
      <c r="BW23" s="447"/>
      <c r="BX23" s="447"/>
      <c r="BY23" s="447"/>
      <c r="BZ23" s="447"/>
      <c r="CA23" s="447"/>
      <c r="CB23" s="447"/>
      <c r="CC23" s="448"/>
      <c r="CD23" s="191"/>
      <c r="CE23" s="560"/>
      <c r="CF23" s="560"/>
      <c r="CG23" s="560"/>
      <c r="CH23" s="560"/>
      <c r="CI23" s="560"/>
      <c r="CJ23" s="560"/>
      <c r="CK23" s="560"/>
      <c r="CL23" s="560"/>
      <c r="CM23" s="560"/>
      <c r="CN23" s="560"/>
      <c r="CO23" s="560"/>
      <c r="CP23" s="560"/>
      <c r="CQ23" s="560"/>
      <c r="CR23" s="560"/>
      <c r="CS23" s="561"/>
      <c r="CT23" s="443"/>
      <c r="CU23" s="444"/>
      <c r="CV23" s="444"/>
      <c r="CW23" s="444"/>
      <c r="CX23" s="444"/>
      <c r="CY23" s="444"/>
      <c r="CZ23" s="444"/>
      <c r="DA23" s="445"/>
      <c r="DB23" s="443"/>
      <c r="DC23" s="444"/>
      <c r="DD23" s="444"/>
      <c r="DE23" s="444"/>
      <c r="DF23" s="444"/>
      <c r="DG23" s="444"/>
      <c r="DH23" s="444"/>
      <c r="DI23" s="445"/>
    </row>
    <row r="24" spans="1:113" ht="18.75" customHeight="1" thickBot="1" x14ac:dyDescent="0.2">
      <c r="A24" s="178"/>
      <c r="B24" s="617"/>
      <c r="C24" s="593"/>
      <c r="D24" s="594"/>
      <c r="E24" s="496" t="s">
        <v>171</v>
      </c>
      <c r="F24" s="476"/>
      <c r="G24" s="476"/>
      <c r="H24" s="476"/>
      <c r="I24" s="476"/>
      <c r="J24" s="476"/>
      <c r="K24" s="477"/>
      <c r="L24" s="497">
        <v>1</v>
      </c>
      <c r="M24" s="498"/>
      <c r="N24" s="498"/>
      <c r="O24" s="498"/>
      <c r="P24" s="540"/>
      <c r="Q24" s="497">
        <v>8100</v>
      </c>
      <c r="R24" s="498"/>
      <c r="S24" s="498"/>
      <c r="T24" s="498"/>
      <c r="U24" s="498"/>
      <c r="V24" s="540"/>
      <c r="W24" s="592"/>
      <c r="X24" s="593"/>
      <c r="Y24" s="594"/>
      <c r="Z24" s="496" t="s">
        <v>172</v>
      </c>
      <c r="AA24" s="476"/>
      <c r="AB24" s="476"/>
      <c r="AC24" s="476"/>
      <c r="AD24" s="476"/>
      <c r="AE24" s="476"/>
      <c r="AF24" s="476"/>
      <c r="AG24" s="477"/>
      <c r="AH24" s="497">
        <v>195</v>
      </c>
      <c r="AI24" s="498"/>
      <c r="AJ24" s="498"/>
      <c r="AK24" s="498"/>
      <c r="AL24" s="540"/>
      <c r="AM24" s="497">
        <v>628680</v>
      </c>
      <c r="AN24" s="498"/>
      <c r="AO24" s="498"/>
      <c r="AP24" s="498"/>
      <c r="AQ24" s="498"/>
      <c r="AR24" s="540"/>
      <c r="AS24" s="497">
        <v>3224</v>
      </c>
      <c r="AT24" s="498"/>
      <c r="AU24" s="498"/>
      <c r="AV24" s="498"/>
      <c r="AW24" s="498"/>
      <c r="AX24" s="499"/>
      <c r="AY24" s="562" t="s">
        <v>173</v>
      </c>
      <c r="AZ24" s="563"/>
      <c r="BA24" s="563"/>
      <c r="BB24" s="563"/>
      <c r="BC24" s="563"/>
      <c r="BD24" s="563"/>
      <c r="BE24" s="563"/>
      <c r="BF24" s="563"/>
      <c r="BG24" s="563"/>
      <c r="BH24" s="563"/>
      <c r="BI24" s="563"/>
      <c r="BJ24" s="563"/>
      <c r="BK24" s="563"/>
      <c r="BL24" s="563"/>
      <c r="BM24" s="564"/>
      <c r="BN24" s="446">
        <v>5329793</v>
      </c>
      <c r="BO24" s="447"/>
      <c r="BP24" s="447"/>
      <c r="BQ24" s="447"/>
      <c r="BR24" s="447"/>
      <c r="BS24" s="447"/>
      <c r="BT24" s="447"/>
      <c r="BU24" s="448"/>
      <c r="BV24" s="446">
        <v>5479399</v>
      </c>
      <c r="BW24" s="447"/>
      <c r="BX24" s="447"/>
      <c r="BY24" s="447"/>
      <c r="BZ24" s="447"/>
      <c r="CA24" s="447"/>
      <c r="CB24" s="447"/>
      <c r="CC24" s="448"/>
      <c r="CD24" s="191"/>
      <c r="CE24" s="560"/>
      <c r="CF24" s="560"/>
      <c r="CG24" s="560"/>
      <c r="CH24" s="560"/>
      <c r="CI24" s="560"/>
      <c r="CJ24" s="560"/>
      <c r="CK24" s="560"/>
      <c r="CL24" s="560"/>
      <c r="CM24" s="560"/>
      <c r="CN24" s="560"/>
      <c r="CO24" s="560"/>
      <c r="CP24" s="560"/>
      <c r="CQ24" s="560"/>
      <c r="CR24" s="560"/>
      <c r="CS24" s="561"/>
      <c r="CT24" s="443"/>
      <c r="CU24" s="444"/>
      <c r="CV24" s="444"/>
      <c r="CW24" s="444"/>
      <c r="CX24" s="444"/>
      <c r="CY24" s="444"/>
      <c r="CZ24" s="444"/>
      <c r="DA24" s="445"/>
      <c r="DB24" s="443"/>
      <c r="DC24" s="444"/>
      <c r="DD24" s="444"/>
      <c r="DE24" s="444"/>
      <c r="DF24" s="444"/>
      <c r="DG24" s="444"/>
      <c r="DH24" s="444"/>
      <c r="DI24" s="445"/>
    </row>
    <row r="25" spans="1:113" ht="18.75" customHeight="1" x14ac:dyDescent="0.15">
      <c r="A25" s="178"/>
      <c r="B25" s="617"/>
      <c r="C25" s="593"/>
      <c r="D25" s="594"/>
      <c r="E25" s="496" t="s">
        <v>174</v>
      </c>
      <c r="F25" s="476"/>
      <c r="G25" s="476"/>
      <c r="H25" s="476"/>
      <c r="I25" s="476"/>
      <c r="J25" s="476"/>
      <c r="K25" s="477"/>
      <c r="L25" s="497">
        <v>1</v>
      </c>
      <c r="M25" s="498"/>
      <c r="N25" s="498"/>
      <c r="O25" s="498"/>
      <c r="P25" s="540"/>
      <c r="Q25" s="497">
        <v>6600</v>
      </c>
      <c r="R25" s="498"/>
      <c r="S25" s="498"/>
      <c r="T25" s="498"/>
      <c r="U25" s="498"/>
      <c r="V25" s="540"/>
      <c r="W25" s="592"/>
      <c r="X25" s="593"/>
      <c r="Y25" s="594"/>
      <c r="Z25" s="496" t="s">
        <v>175</v>
      </c>
      <c r="AA25" s="476"/>
      <c r="AB25" s="476"/>
      <c r="AC25" s="476"/>
      <c r="AD25" s="476"/>
      <c r="AE25" s="476"/>
      <c r="AF25" s="476"/>
      <c r="AG25" s="477"/>
      <c r="AH25" s="497" t="s">
        <v>138</v>
      </c>
      <c r="AI25" s="498"/>
      <c r="AJ25" s="498"/>
      <c r="AK25" s="498"/>
      <c r="AL25" s="540"/>
      <c r="AM25" s="497" t="s">
        <v>138</v>
      </c>
      <c r="AN25" s="498"/>
      <c r="AO25" s="498"/>
      <c r="AP25" s="498"/>
      <c r="AQ25" s="498"/>
      <c r="AR25" s="540"/>
      <c r="AS25" s="497" t="s">
        <v>138</v>
      </c>
      <c r="AT25" s="498"/>
      <c r="AU25" s="498"/>
      <c r="AV25" s="498"/>
      <c r="AW25" s="498"/>
      <c r="AX25" s="499"/>
      <c r="AY25" s="406" t="s">
        <v>176</v>
      </c>
      <c r="AZ25" s="407"/>
      <c r="BA25" s="407"/>
      <c r="BB25" s="407"/>
      <c r="BC25" s="407"/>
      <c r="BD25" s="407"/>
      <c r="BE25" s="407"/>
      <c r="BF25" s="407"/>
      <c r="BG25" s="407"/>
      <c r="BH25" s="407"/>
      <c r="BI25" s="407"/>
      <c r="BJ25" s="407"/>
      <c r="BK25" s="407"/>
      <c r="BL25" s="407"/>
      <c r="BM25" s="408"/>
      <c r="BN25" s="409">
        <v>376945</v>
      </c>
      <c r="BO25" s="410"/>
      <c r="BP25" s="410"/>
      <c r="BQ25" s="410"/>
      <c r="BR25" s="410"/>
      <c r="BS25" s="410"/>
      <c r="BT25" s="410"/>
      <c r="BU25" s="411"/>
      <c r="BV25" s="409">
        <v>486698</v>
      </c>
      <c r="BW25" s="410"/>
      <c r="BX25" s="410"/>
      <c r="BY25" s="410"/>
      <c r="BZ25" s="410"/>
      <c r="CA25" s="410"/>
      <c r="CB25" s="410"/>
      <c r="CC25" s="411"/>
      <c r="CD25" s="191"/>
      <c r="CE25" s="560"/>
      <c r="CF25" s="560"/>
      <c r="CG25" s="560"/>
      <c r="CH25" s="560"/>
      <c r="CI25" s="560"/>
      <c r="CJ25" s="560"/>
      <c r="CK25" s="560"/>
      <c r="CL25" s="560"/>
      <c r="CM25" s="560"/>
      <c r="CN25" s="560"/>
      <c r="CO25" s="560"/>
      <c r="CP25" s="560"/>
      <c r="CQ25" s="560"/>
      <c r="CR25" s="560"/>
      <c r="CS25" s="561"/>
      <c r="CT25" s="443"/>
      <c r="CU25" s="444"/>
      <c r="CV25" s="444"/>
      <c r="CW25" s="444"/>
      <c r="CX25" s="444"/>
      <c r="CY25" s="444"/>
      <c r="CZ25" s="444"/>
      <c r="DA25" s="445"/>
      <c r="DB25" s="443"/>
      <c r="DC25" s="444"/>
      <c r="DD25" s="444"/>
      <c r="DE25" s="444"/>
      <c r="DF25" s="444"/>
      <c r="DG25" s="444"/>
      <c r="DH25" s="444"/>
      <c r="DI25" s="445"/>
    </row>
    <row r="26" spans="1:113" ht="18.75" customHeight="1" x14ac:dyDescent="0.15">
      <c r="A26" s="178"/>
      <c r="B26" s="617"/>
      <c r="C26" s="593"/>
      <c r="D26" s="594"/>
      <c r="E26" s="496" t="s">
        <v>177</v>
      </c>
      <c r="F26" s="476"/>
      <c r="G26" s="476"/>
      <c r="H26" s="476"/>
      <c r="I26" s="476"/>
      <c r="J26" s="476"/>
      <c r="K26" s="477"/>
      <c r="L26" s="497">
        <v>1</v>
      </c>
      <c r="M26" s="498"/>
      <c r="N26" s="498"/>
      <c r="O26" s="498"/>
      <c r="P26" s="540"/>
      <c r="Q26" s="497">
        <v>6040</v>
      </c>
      <c r="R26" s="498"/>
      <c r="S26" s="498"/>
      <c r="T26" s="498"/>
      <c r="U26" s="498"/>
      <c r="V26" s="540"/>
      <c r="W26" s="592"/>
      <c r="X26" s="593"/>
      <c r="Y26" s="594"/>
      <c r="Z26" s="496" t="s">
        <v>178</v>
      </c>
      <c r="AA26" s="598"/>
      <c r="AB26" s="598"/>
      <c r="AC26" s="598"/>
      <c r="AD26" s="598"/>
      <c r="AE26" s="598"/>
      <c r="AF26" s="598"/>
      <c r="AG26" s="599"/>
      <c r="AH26" s="497">
        <v>7</v>
      </c>
      <c r="AI26" s="498"/>
      <c r="AJ26" s="498"/>
      <c r="AK26" s="498"/>
      <c r="AL26" s="540"/>
      <c r="AM26" s="497">
        <v>26614</v>
      </c>
      <c r="AN26" s="498"/>
      <c r="AO26" s="498"/>
      <c r="AP26" s="498"/>
      <c r="AQ26" s="498"/>
      <c r="AR26" s="540"/>
      <c r="AS26" s="497">
        <v>3802</v>
      </c>
      <c r="AT26" s="498"/>
      <c r="AU26" s="498"/>
      <c r="AV26" s="498"/>
      <c r="AW26" s="498"/>
      <c r="AX26" s="499"/>
      <c r="AY26" s="449" t="s">
        <v>179</v>
      </c>
      <c r="AZ26" s="450"/>
      <c r="BA26" s="450"/>
      <c r="BB26" s="450"/>
      <c r="BC26" s="450"/>
      <c r="BD26" s="450"/>
      <c r="BE26" s="450"/>
      <c r="BF26" s="450"/>
      <c r="BG26" s="450"/>
      <c r="BH26" s="450"/>
      <c r="BI26" s="450"/>
      <c r="BJ26" s="450"/>
      <c r="BK26" s="450"/>
      <c r="BL26" s="450"/>
      <c r="BM26" s="451"/>
      <c r="BN26" s="446" t="s">
        <v>180</v>
      </c>
      <c r="BO26" s="447"/>
      <c r="BP26" s="447"/>
      <c r="BQ26" s="447"/>
      <c r="BR26" s="447"/>
      <c r="BS26" s="447"/>
      <c r="BT26" s="447"/>
      <c r="BU26" s="448"/>
      <c r="BV26" s="446" t="s">
        <v>138</v>
      </c>
      <c r="BW26" s="447"/>
      <c r="BX26" s="447"/>
      <c r="BY26" s="447"/>
      <c r="BZ26" s="447"/>
      <c r="CA26" s="447"/>
      <c r="CB26" s="447"/>
      <c r="CC26" s="448"/>
      <c r="CD26" s="191"/>
      <c r="CE26" s="560"/>
      <c r="CF26" s="560"/>
      <c r="CG26" s="560"/>
      <c r="CH26" s="560"/>
      <c r="CI26" s="560"/>
      <c r="CJ26" s="560"/>
      <c r="CK26" s="560"/>
      <c r="CL26" s="560"/>
      <c r="CM26" s="560"/>
      <c r="CN26" s="560"/>
      <c r="CO26" s="560"/>
      <c r="CP26" s="560"/>
      <c r="CQ26" s="560"/>
      <c r="CR26" s="560"/>
      <c r="CS26" s="561"/>
      <c r="CT26" s="443"/>
      <c r="CU26" s="444"/>
      <c r="CV26" s="444"/>
      <c r="CW26" s="444"/>
      <c r="CX26" s="444"/>
      <c r="CY26" s="444"/>
      <c r="CZ26" s="444"/>
      <c r="DA26" s="445"/>
      <c r="DB26" s="443"/>
      <c r="DC26" s="444"/>
      <c r="DD26" s="444"/>
      <c r="DE26" s="444"/>
      <c r="DF26" s="444"/>
      <c r="DG26" s="444"/>
      <c r="DH26" s="444"/>
      <c r="DI26" s="445"/>
    </row>
    <row r="27" spans="1:113" ht="18.75" customHeight="1" thickBot="1" x14ac:dyDescent="0.2">
      <c r="A27" s="178"/>
      <c r="B27" s="617"/>
      <c r="C27" s="593"/>
      <c r="D27" s="594"/>
      <c r="E27" s="496" t="s">
        <v>181</v>
      </c>
      <c r="F27" s="476"/>
      <c r="G27" s="476"/>
      <c r="H27" s="476"/>
      <c r="I27" s="476"/>
      <c r="J27" s="476"/>
      <c r="K27" s="477"/>
      <c r="L27" s="497">
        <v>1</v>
      </c>
      <c r="M27" s="498"/>
      <c r="N27" s="498"/>
      <c r="O27" s="498"/>
      <c r="P27" s="540"/>
      <c r="Q27" s="497">
        <v>4000</v>
      </c>
      <c r="R27" s="498"/>
      <c r="S27" s="498"/>
      <c r="T27" s="498"/>
      <c r="U27" s="498"/>
      <c r="V27" s="540"/>
      <c r="W27" s="592"/>
      <c r="X27" s="593"/>
      <c r="Y27" s="594"/>
      <c r="Z27" s="496" t="s">
        <v>182</v>
      </c>
      <c r="AA27" s="476"/>
      <c r="AB27" s="476"/>
      <c r="AC27" s="476"/>
      <c r="AD27" s="476"/>
      <c r="AE27" s="476"/>
      <c r="AF27" s="476"/>
      <c r="AG27" s="477"/>
      <c r="AH27" s="497">
        <v>2</v>
      </c>
      <c r="AI27" s="498"/>
      <c r="AJ27" s="498"/>
      <c r="AK27" s="498"/>
      <c r="AL27" s="540"/>
      <c r="AM27" s="497" t="s">
        <v>183</v>
      </c>
      <c r="AN27" s="498"/>
      <c r="AO27" s="498"/>
      <c r="AP27" s="498"/>
      <c r="AQ27" s="498"/>
      <c r="AR27" s="540"/>
      <c r="AS27" s="497" t="s">
        <v>183</v>
      </c>
      <c r="AT27" s="498"/>
      <c r="AU27" s="498"/>
      <c r="AV27" s="498"/>
      <c r="AW27" s="498"/>
      <c r="AX27" s="499"/>
      <c r="AY27" s="541" t="s">
        <v>184</v>
      </c>
      <c r="AZ27" s="542"/>
      <c r="BA27" s="542"/>
      <c r="BB27" s="542"/>
      <c r="BC27" s="542"/>
      <c r="BD27" s="542"/>
      <c r="BE27" s="542"/>
      <c r="BF27" s="542"/>
      <c r="BG27" s="542"/>
      <c r="BH27" s="542"/>
      <c r="BI27" s="542"/>
      <c r="BJ27" s="542"/>
      <c r="BK27" s="542"/>
      <c r="BL27" s="542"/>
      <c r="BM27" s="543"/>
      <c r="BN27" s="565">
        <v>276102</v>
      </c>
      <c r="BO27" s="566"/>
      <c r="BP27" s="566"/>
      <c r="BQ27" s="566"/>
      <c r="BR27" s="566"/>
      <c r="BS27" s="566"/>
      <c r="BT27" s="566"/>
      <c r="BU27" s="567"/>
      <c r="BV27" s="565">
        <v>276070</v>
      </c>
      <c r="BW27" s="566"/>
      <c r="BX27" s="566"/>
      <c r="BY27" s="566"/>
      <c r="BZ27" s="566"/>
      <c r="CA27" s="566"/>
      <c r="CB27" s="566"/>
      <c r="CC27" s="567"/>
      <c r="CD27" s="193"/>
      <c r="CE27" s="560"/>
      <c r="CF27" s="560"/>
      <c r="CG27" s="560"/>
      <c r="CH27" s="560"/>
      <c r="CI27" s="560"/>
      <c r="CJ27" s="560"/>
      <c r="CK27" s="560"/>
      <c r="CL27" s="560"/>
      <c r="CM27" s="560"/>
      <c r="CN27" s="560"/>
      <c r="CO27" s="560"/>
      <c r="CP27" s="560"/>
      <c r="CQ27" s="560"/>
      <c r="CR27" s="560"/>
      <c r="CS27" s="561"/>
      <c r="CT27" s="443"/>
      <c r="CU27" s="444"/>
      <c r="CV27" s="444"/>
      <c r="CW27" s="444"/>
      <c r="CX27" s="444"/>
      <c r="CY27" s="444"/>
      <c r="CZ27" s="444"/>
      <c r="DA27" s="445"/>
      <c r="DB27" s="443"/>
      <c r="DC27" s="444"/>
      <c r="DD27" s="444"/>
      <c r="DE27" s="444"/>
      <c r="DF27" s="444"/>
      <c r="DG27" s="444"/>
      <c r="DH27" s="444"/>
      <c r="DI27" s="445"/>
    </row>
    <row r="28" spans="1:113" ht="18.75" customHeight="1" x14ac:dyDescent="0.15">
      <c r="A28" s="178"/>
      <c r="B28" s="617"/>
      <c r="C28" s="593"/>
      <c r="D28" s="594"/>
      <c r="E28" s="496" t="s">
        <v>185</v>
      </c>
      <c r="F28" s="476"/>
      <c r="G28" s="476"/>
      <c r="H28" s="476"/>
      <c r="I28" s="476"/>
      <c r="J28" s="476"/>
      <c r="K28" s="477"/>
      <c r="L28" s="497">
        <v>1</v>
      </c>
      <c r="M28" s="498"/>
      <c r="N28" s="498"/>
      <c r="O28" s="498"/>
      <c r="P28" s="540"/>
      <c r="Q28" s="497">
        <v>3600</v>
      </c>
      <c r="R28" s="498"/>
      <c r="S28" s="498"/>
      <c r="T28" s="498"/>
      <c r="U28" s="498"/>
      <c r="V28" s="540"/>
      <c r="W28" s="592"/>
      <c r="X28" s="593"/>
      <c r="Y28" s="594"/>
      <c r="Z28" s="496" t="s">
        <v>186</v>
      </c>
      <c r="AA28" s="476"/>
      <c r="AB28" s="476"/>
      <c r="AC28" s="476"/>
      <c r="AD28" s="476"/>
      <c r="AE28" s="476"/>
      <c r="AF28" s="476"/>
      <c r="AG28" s="477"/>
      <c r="AH28" s="497" t="s">
        <v>138</v>
      </c>
      <c r="AI28" s="498"/>
      <c r="AJ28" s="498"/>
      <c r="AK28" s="498"/>
      <c r="AL28" s="540"/>
      <c r="AM28" s="497" t="s">
        <v>138</v>
      </c>
      <c r="AN28" s="498"/>
      <c r="AO28" s="498"/>
      <c r="AP28" s="498"/>
      <c r="AQ28" s="498"/>
      <c r="AR28" s="540"/>
      <c r="AS28" s="497" t="s">
        <v>138</v>
      </c>
      <c r="AT28" s="498"/>
      <c r="AU28" s="498"/>
      <c r="AV28" s="498"/>
      <c r="AW28" s="498"/>
      <c r="AX28" s="499"/>
      <c r="AY28" s="600" t="s">
        <v>187</v>
      </c>
      <c r="AZ28" s="601"/>
      <c r="BA28" s="601"/>
      <c r="BB28" s="602"/>
      <c r="BC28" s="406" t="s">
        <v>47</v>
      </c>
      <c r="BD28" s="407"/>
      <c r="BE28" s="407"/>
      <c r="BF28" s="407"/>
      <c r="BG28" s="407"/>
      <c r="BH28" s="407"/>
      <c r="BI28" s="407"/>
      <c r="BJ28" s="407"/>
      <c r="BK28" s="407"/>
      <c r="BL28" s="407"/>
      <c r="BM28" s="408"/>
      <c r="BN28" s="409">
        <v>1563357</v>
      </c>
      <c r="BO28" s="410"/>
      <c r="BP28" s="410"/>
      <c r="BQ28" s="410"/>
      <c r="BR28" s="410"/>
      <c r="BS28" s="410"/>
      <c r="BT28" s="410"/>
      <c r="BU28" s="411"/>
      <c r="BV28" s="409">
        <v>1512212</v>
      </c>
      <c r="BW28" s="410"/>
      <c r="BX28" s="410"/>
      <c r="BY28" s="410"/>
      <c r="BZ28" s="410"/>
      <c r="CA28" s="410"/>
      <c r="CB28" s="410"/>
      <c r="CC28" s="411"/>
      <c r="CD28" s="191"/>
      <c r="CE28" s="560"/>
      <c r="CF28" s="560"/>
      <c r="CG28" s="560"/>
      <c r="CH28" s="560"/>
      <c r="CI28" s="560"/>
      <c r="CJ28" s="560"/>
      <c r="CK28" s="560"/>
      <c r="CL28" s="560"/>
      <c r="CM28" s="560"/>
      <c r="CN28" s="560"/>
      <c r="CO28" s="560"/>
      <c r="CP28" s="560"/>
      <c r="CQ28" s="560"/>
      <c r="CR28" s="560"/>
      <c r="CS28" s="561"/>
      <c r="CT28" s="443"/>
      <c r="CU28" s="444"/>
      <c r="CV28" s="444"/>
      <c r="CW28" s="444"/>
      <c r="CX28" s="444"/>
      <c r="CY28" s="444"/>
      <c r="CZ28" s="444"/>
      <c r="DA28" s="445"/>
      <c r="DB28" s="443"/>
      <c r="DC28" s="444"/>
      <c r="DD28" s="444"/>
      <c r="DE28" s="444"/>
      <c r="DF28" s="444"/>
      <c r="DG28" s="444"/>
      <c r="DH28" s="444"/>
      <c r="DI28" s="445"/>
    </row>
    <row r="29" spans="1:113" ht="18.75" customHeight="1" x14ac:dyDescent="0.15">
      <c r="A29" s="178"/>
      <c r="B29" s="617"/>
      <c r="C29" s="593"/>
      <c r="D29" s="594"/>
      <c r="E29" s="496" t="s">
        <v>188</v>
      </c>
      <c r="F29" s="476"/>
      <c r="G29" s="476"/>
      <c r="H29" s="476"/>
      <c r="I29" s="476"/>
      <c r="J29" s="476"/>
      <c r="K29" s="477"/>
      <c r="L29" s="497">
        <v>11</v>
      </c>
      <c r="M29" s="498"/>
      <c r="N29" s="498"/>
      <c r="O29" s="498"/>
      <c r="P29" s="540"/>
      <c r="Q29" s="497">
        <v>3300</v>
      </c>
      <c r="R29" s="498"/>
      <c r="S29" s="498"/>
      <c r="T29" s="498"/>
      <c r="U29" s="498"/>
      <c r="V29" s="540"/>
      <c r="W29" s="595"/>
      <c r="X29" s="596"/>
      <c r="Y29" s="597"/>
      <c r="Z29" s="496" t="s">
        <v>189</v>
      </c>
      <c r="AA29" s="476"/>
      <c r="AB29" s="476"/>
      <c r="AC29" s="476"/>
      <c r="AD29" s="476"/>
      <c r="AE29" s="476"/>
      <c r="AF29" s="476"/>
      <c r="AG29" s="477"/>
      <c r="AH29" s="497">
        <v>197</v>
      </c>
      <c r="AI29" s="498"/>
      <c r="AJ29" s="498"/>
      <c r="AK29" s="498"/>
      <c r="AL29" s="540"/>
      <c r="AM29" s="497">
        <v>635640</v>
      </c>
      <c r="AN29" s="498"/>
      <c r="AO29" s="498"/>
      <c r="AP29" s="498"/>
      <c r="AQ29" s="498"/>
      <c r="AR29" s="540"/>
      <c r="AS29" s="497">
        <v>3227</v>
      </c>
      <c r="AT29" s="498"/>
      <c r="AU29" s="498"/>
      <c r="AV29" s="498"/>
      <c r="AW29" s="498"/>
      <c r="AX29" s="499"/>
      <c r="AY29" s="603"/>
      <c r="AZ29" s="604"/>
      <c r="BA29" s="604"/>
      <c r="BB29" s="605"/>
      <c r="BC29" s="480" t="s">
        <v>190</v>
      </c>
      <c r="BD29" s="481"/>
      <c r="BE29" s="481"/>
      <c r="BF29" s="481"/>
      <c r="BG29" s="481"/>
      <c r="BH29" s="481"/>
      <c r="BI29" s="481"/>
      <c r="BJ29" s="481"/>
      <c r="BK29" s="481"/>
      <c r="BL29" s="481"/>
      <c r="BM29" s="482"/>
      <c r="BN29" s="446">
        <v>474894</v>
      </c>
      <c r="BO29" s="447"/>
      <c r="BP29" s="447"/>
      <c r="BQ29" s="447"/>
      <c r="BR29" s="447"/>
      <c r="BS29" s="447"/>
      <c r="BT29" s="447"/>
      <c r="BU29" s="448"/>
      <c r="BV29" s="446">
        <v>366918</v>
      </c>
      <c r="BW29" s="447"/>
      <c r="BX29" s="447"/>
      <c r="BY29" s="447"/>
      <c r="BZ29" s="447"/>
      <c r="CA29" s="447"/>
      <c r="CB29" s="447"/>
      <c r="CC29" s="448"/>
      <c r="CD29" s="193"/>
      <c r="CE29" s="560"/>
      <c r="CF29" s="560"/>
      <c r="CG29" s="560"/>
      <c r="CH29" s="560"/>
      <c r="CI29" s="560"/>
      <c r="CJ29" s="560"/>
      <c r="CK29" s="560"/>
      <c r="CL29" s="560"/>
      <c r="CM29" s="560"/>
      <c r="CN29" s="560"/>
      <c r="CO29" s="560"/>
      <c r="CP29" s="560"/>
      <c r="CQ29" s="560"/>
      <c r="CR29" s="560"/>
      <c r="CS29" s="561"/>
      <c r="CT29" s="443"/>
      <c r="CU29" s="444"/>
      <c r="CV29" s="444"/>
      <c r="CW29" s="444"/>
      <c r="CX29" s="444"/>
      <c r="CY29" s="444"/>
      <c r="CZ29" s="444"/>
      <c r="DA29" s="445"/>
      <c r="DB29" s="443"/>
      <c r="DC29" s="444"/>
      <c r="DD29" s="444"/>
      <c r="DE29" s="444"/>
      <c r="DF29" s="444"/>
      <c r="DG29" s="444"/>
      <c r="DH29" s="444"/>
      <c r="DI29" s="445"/>
    </row>
    <row r="30" spans="1:113" ht="18.75" customHeight="1" thickBot="1" x14ac:dyDescent="0.2">
      <c r="A30" s="178"/>
      <c r="B30" s="618"/>
      <c r="C30" s="619"/>
      <c r="D30" s="620"/>
      <c r="E30" s="500"/>
      <c r="F30" s="501"/>
      <c r="G30" s="501"/>
      <c r="H30" s="501"/>
      <c r="I30" s="501"/>
      <c r="J30" s="501"/>
      <c r="K30" s="502"/>
      <c r="L30" s="610"/>
      <c r="M30" s="611"/>
      <c r="N30" s="611"/>
      <c r="O30" s="611"/>
      <c r="P30" s="612"/>
      <c r="Q30" s="610"/>
      <c r="R30" s="611"/>
      <c r="S30" s="611"/>
      <c r="T30" s="611"/>
      <c r="U30" s="611"/>
      <c r="V30" s="612"/>
      <c r="W30" s="613" t="s">
        <v>191</v>
      </c>
      <c r="X30" s="614"/>
      <c r="Y30" s="614"/>
      <c r="Z30" s="614"/>
      <c r="AA30" s="614"/>
      <c r="AB30" s="614"/>
      <c r="AC30" s="614"/>
      <c r="AD30" s="614"/>
      <c r="AE30" s="614"/>
      <c r="AF30" s="614"/>
      <c r="AG30" s="615"/>
      <c r="AH30" s="573">
        <v>97.7</v>
      </c>
      <c r="AI30" s="574"/>
      <c r="AJ30" s="574"/>
      <c r="AK30" s="574"/>
      <c r="AL30" s="574"/>
      <c r="AM30" s="574"/>
      <c r="AN30" s="574"/>
      <c r="AO30" s="574"/>
      <c r="AP30" s="574"/>
      <c r="AQ30" s="574"/>
      <c r="AR30" s="574"/>
      <c r="AS30" s="574"/>
      <c r="AT30" s="574"/>
      <c r="AU30" s="574"/>
      <c r="AV30" s="574"/>
      <c r="AW30" s="574"/>
      <c r="AX30" s="576"/>
      <c r="AY30" s="606"/>
      <c r="AZ30" s="607"/>
      <c r="BA30" s="607"/>
      <c r="BB30" s="608"/>
      <c r="BC30" s="562" t="s">
        <v>49</v>
      </c>
      <c r="BD30" s="563"/>
      <c r="BE30" s="563"/>
      <c r="BF30" s="563"/>
      <c r="BG30" s="563"/>
      <c r="BH30" s="563"/>
      <c r="BI30" s="563"/>
      <c r="BJ30" s="563"/>
      <c r="BK30" s="563"/>
      <c r="BL30" s="563"/>
      <c r="BM30" s="564"/>
      <c r="BN30" s="565">
        <v>1183039</v>
      </c>
      <c r="BO30" s="566"/>
      <c r="BP30" s="566"/>
      <c r="BQ30" s="566"/>
      <c r="BR30" s="566"/>
      <c r="BS30" s="566"/>
      <c r="BT30" s="566"/>
      <c r="BU30" s="567"/>
      <c r="BV30" s="565">
        <v>990702</v>
      </c>
      <c r="BW30" s="566"/>
      <c r="BX30" s="566"/>
      <c r="BY30" s="566"/>
      <c r="BZ30" s="566"/>
      <c r="CA30" s="566"/>
      <c r="CB30" s="566"/>
      <c r="CC30" s="567"/>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609" t="s">
        <v>192</v>
      </c>
      <c r="D32" s="609"/>
      <c r="E32" s="609"/>
      <c r="F32" s="609"/>
      <c r="G32" s="609"/>
      <c r="H32" s="609"/>
      <c r="I32" s="609"/>
      <c r="J32" s="609"/>
      <c r="K32" s="609"/>
      <c r="L32" s="609"/>
      <c r="M32" s="609"/>
      <c r="N32" s="609"/>
      <c r="O32" s="609"/>
      <c r="P32" s="609"/>
      <c r="Q32" s="609"/>
      <c r="R32" s="609"/>
      <c r="S32" s="609"/>
      <c r="U32" s="450" t="s">
        <v>193</v>
      </c>
      <c r="V32" s="450"/>
      <c r="W32" s="450"/>
      <c r="X32" s="450"/>
      <c r="Y32" s="450"/>
      <c r="Z32" s="450"/>
      <c r="AA32" s="450"/>
      <c r="AB32" s="450"/>
      <c r="AC32" s="450"/>
      <c r="AD32" s="450"/>
      <c r="AE32" s="450"/>
      <c r="AF32" s="450"/>
      <c r="AG32" s="450"/>
      <c r="AH32" s="450"/>
      <c r="AI32" s="450"/>
      <c r="AJ32" s="450"/>
      <c r="AK32" s="450"/>
      <c r="AM32" s="450" t="s">
        <v>194</v>
      </c>
      <c r="AN32" s="450"/>
      <c r="AO32" s="450"/>
      <c r="AP32" s="450"/>
      <c r="AQ32" s="450"/>
      <c r="AR32" s="450"/>
      <c r="AS32" s="450"/>
      <c r="AT32" s="450"/>
      <c r="AU32" s="450"/>
      <c r="AV32" s="450"/>
      <c r="AW32" s="450"/>
      <c r="AX32" s="450"/>
      <c r="AY32" s="450"/>
      <c r="AZ32" s="450"/>
      <c r="BA32" s="450"/>
      <c r="BB32" s="450"/>
      <c r="BC32" s="450"/>
      <c r="BE32" s="450" t="s">
        <v>195</v>
      </c>
      <c r="BF32" s="450"/>
      <c r="BG32" s="450"/>
      <c r="BH32" s="450"/>
      <c r="BI32" s="450"/>
      <c r="BJ32" s="450"/>
      <c r="BK32" s="450"/>
      <c r="BL32" s="450"/>
      <c r="BM32" s="450"/>
      <c r="BN32" s="450"/>
      <c r="BO32" s="450"/>
      <c r="BP32" s="450"/>
      <c r="BQ32" s="450"/>
      <c r="BR32" s="450"/>
      <c r="BS32" s="450"/>
      <c r="BT32" s="450"/>
      <c r="BU32" s="450"/>
      <c r="BW32" s="450" t="s">
        <v>196</v>
      </c>
      <c r="BX32" s="450"/>
      <c r="BY32" s="450"/>
      <c r="BZ32" s="450"/>
      <c r="CA32" s="450"/>
      <c r="CB32" s="450"/>
      <c r="CC32" s="450"/>
      <c r="CD32" s="450"/>
      <c r="CE32" s="450"/>
      <c r="CF32" s="450"/>
      <c r="CG32" s="450"/>
      <c r="CH32" s="450"/>
      <c r="CI32" s="450"/>
      <c r="CJ32" s="450"/>
      <c r="CK32" s="450"/>
      <c r="CL32" s="450"/>
      <c r="CM32" s="450"/>
      <c r="CO32" s="450" t="s">
        <v>197</v>
      </c>
      <c r="CP32" s="450"/>
      <c r="CQ32" s="450"/>
      <c r="CR32" s="450"/>
      <c r="CS32" s="450"/>
      <c r="CT32" s="450"/>
      <c r="CU32" s="450"/>
      <c r="CV32" s="450"/>
      <c r="CW32" s="450"/>
      <c r="CX32" s="450"/>
      <c r="CY32" s="450"/>
      <c r="CZ32" s="450"/>
      <c r="DA32" s="450"/>
      <c r="DB32" s="450"/>
      <c r="DC32" s="450"/>
      <c r="DD32" s="450"/>
      <c r="DE32" s="450"/>
      <c r="DI32" s="201"/>
    </row>
    <row r="33" spans="1:113" ht="13.5" customHeight="1" x14ac:dyDescent="0.15">
      <c r="A33" s="178"/>
      <c r="B33" s="202"/>
      <c r="C33" s="470" t="s">
        <v>198</v>
      </c>
      <c r="D33" s="470"/>
      <c r="E33" s="435" t="s">
        <v>199</v>
      </c>
      <c r="F33" s="435"/>
      <c r="G33" s="435"/>
      <c r="H33" s="435"/>
      <c r="I33" s="435"/>
      <c r="J33" s="435"/>
      <c r="K33" s="435"/>
      <c r="L33" s="435"/>
      <c r="M33" s="435"/>
      <c r="N33" s="435"/>
      <c r="O33" s="435"/>
      <c r="P33" s="435"/>
      <c r="Q33" s="435"/>
      <c r="R33" s="435"/>
      <c r="S33" s="435"/>
      <c r="T33" s="203"/>
      <c r="U33" s="470" t="s">
        <v>198</v>
      </c>
      <c r="V33" s="470"/>
      <c r="W33" s="435" t="s">
        <v>199</v>
      </c>
      <c r="X33" s="435"/>
      <c r="Y33" s="435"/>
      <c r="Z33" s="435"/>
      <c r="AA33" s="435"/>
      <c r="AB33" s="435"/>
      <c r="AC33" s="435"/>
      <c r="AD33" s="435"/>
      <c r="AE33" s="435"/>
      <c r="AF33" s="435"/>
      <c r="AG33" s="435"/>
      <c r="AH33" s="435"/>
      <c r="AI33" s="435"/>
      <c r="AJ33" s="435"/>
      <c r="AK33" s="435"/>
      <c r="AL33" s="203"/>
      <c r="AM33" s="470" t="s">
        <v>200</v>
      </c>
      <c r="AN33" s="470"/>
      <c r="AO33" s="435" t="s">
        <v>199</v>
      </c>
      <c r="AP33" s="435"/>
      <c r="AQ33" s="435"/>
      <c r="AR33" s="435"/>
      <c r="AS33" s="435"/>
      <c r="AT33" s="435"/>
      <c r="AU33" s="435"/>
      <c r="AV33" s="435"/>
      <c r="AW33" s="435"/>
      <c r="AX33" s="435"/>
      <c r="AY33" s="435"/>
      <c r="AZ33" s="435"/>
      <c r="BA33" s="435"/>
      <c r="BB33" s="435"/>
      <c r="BC33" s="435"/>
      <c r="BD33" s="204"/>
      <c r="BE33" s="435" t="s">
        <v>201</v>
      </c>
      <c r="BF33" s="435"/>
      <c r="BG33" s="435" t="s">
        <v>202</v>
      </c>
      <c r="BH33" s="435"/>
      <c r="BI33" s="435"/>
      <c r="BJ33" s="435"/>
      <c r="BK33" s="435"/>
      <c r="BL33" s="435"/>
      <c r="BM33" s="435"/>
      <c r="BN33" s="435"/>
      <c r="BO33" s="435"/>
      <c r="BP33" s="435"/>
      <c r="BQ33" s="435"/>
      <c r="BR33" s="435"/>
      <c r="BS33" s="435"/>
      <c r="BT33" s="435"/>
      <c r="BU33" s="435"/>
      <c r="BV33" s="204"/>
      <c r="BW33" s="470" t="s">
        <v>201</v>
      </c>
      <c r="BX33" s="470"/>
      <c r="BY33" s="435" t="s">
        <v>203</v>
      </c>
      <c r="BZ33" s="435"/>
      <c r="CA33" s="435"/>
      <c r="CB33" s="435"/>
      <c r="CC33" s="435"/>
      <c r="CD33" s="435"/>
      <c r="CE33" s="435"/>
      <c r="CF33" s="435"/>
      <c r="CG33" s="435"/>
      <c r="CH33" s="435"/>
      <c r="CI33" s="435"/>
      <c r="CJ33" s="435"/>
      <c r="CK33" s="435"/>
      <c r="CL33" s="435"/>
      <c r="CM33" s="435"/>
      <c r="CN33" s="203"/>
      <c r="CO33" s="470" t="s">
        <v>198</v>
      </c>
      <c r="CP33" s="470"/>
      <c r="CQ33" s="435" t="s">
        <v>204</v>
      </c>
      <c r="CR33" s="435"/>
      <c r="CS33" s="435"/>
      <c r="CT33" s="435"/>
      <c r="CU33" s="435"/>
      <c r="CV33" s="435"/>
      <c r="CW33" s="435"/>
      <c r="CX33" s="435"/>
      <c r="CY33" s="435"/>
      <c r="CZ33" s="435"/>
      <c r="DA33" s="435"/>
      <c r="DB33" s="435"/>
      <c r="DC33" s="435"/>
      <c r="DD33" s="435"/>
      <c r="DE33" s="435"/>
      <c r="DF33" s="203"/>
      <c r="DG33" s="635" t="s">
        <v>205</v>
      </c>
      <c r="DH33" s="635"/>
      <c r="DI33" s="205"/>
    </row>
    <row r="34" spans="1:113" ht="32.25" customHeight="1" x14ac:dyDescent="0.15">
      <c r="A34" s="178"/>
      <c r="B34" s="202"/>
      <c r="C34" s="636">
        <f>IF(E34="","",1)</f>
        <v>1</v>
      </c>
      <c r="D34" s="636"/>
      <c r="E34" s="637" t="str">
        <f>IF('各会計、関係団体の財政状況及び健全化判断比率'!B7="","",'各会計、関係団体の財政状況及び健全化判断比率'!B7)</f>
        <v>一般会計</v>
      </c>
      <c r="F34" s="637"/>
      <c r="G34" s="637"/>
      <c r="H34" s="637"/>
      <c r="I34" s="637"/>
      <c r="J34" s="637"/>
      <c r="K34" s="637"/>
      <c r="L34" s="637"/>
      <c r="M34" s="637"/>
      <c r="N34" s="637"/>
      <c r="O34" s="637"/>
      <c r="P34" s="637"/>
      <c r="Q34" s="637"/>
      <c r="R34" s="637"/>
      <c r="S34" s="637"/>
      <c r="T34" s="178"/>
      <c r="U34" s="636">
        <f>IF(W34="","",MAX(C34:D43)+1)</f>
        <v>5</v>
      </c>
      <c r="V34" s="636"/>
      <c r="W34" s="637" t="str">
        <f>IF('各会計、関係団体の財政状況及び健全化判断比率'!B28="","",'各会計、関係団体の財政状況及び健全化判断比率'!B28)</f>
        <v>国民健康保険事業特別会計</v>
      </c>
      <c r="X34" s="637"/>
      <c r="Y34" s="637"/>
      <c r="Z34" s="637"/>
      <c r="AA34" s="637"/>
      <c r="AB34" s="637"/>
      <c r="AC34" s="637"/>
      <c r="AD34" s="637"/>
      <c r="AE34" s="637"/>
      <c r="AF34" s="637"/>
      <c r="AG34" s="637"/>
      <c r="AH34" s="637"/>
      <c r="AI34" s="637"/>
      <c r="AJ34" s="637"/>
      <c r="AK34" s="637"/>
      <c r="AL34" s="178"/>
      <c r="AM34" s="636">
        <f>IF(AO34="","",MAX(C34:D43,U34:V43)+1)</f>
        <v>7</v>
      </c>
      <c r="AN34" s="636"/>
      <c r="AO34" s="637" t="str">
        <f>IF('各会計、関係団体の財政状況及び健全化判断比率'!B30="","",'各会計、関係団体の財政状況及び健全化判断比率'!B30)</f>
        <v>水道事業会計</v>
      </c>
      <c r="AP34" s="637"/>
      <c r="AQ34" s="637"/>
      <c r="AR34" s="637"/>
      <c r="AS34" s="637"/>
      <c r="AT34" s="637"/>
      <c r="AU34" s="637"/>
      <c r="AV34" s="637"/>
      <c r="AW34" s="637"/>
      <c r="AX34" s="637"/>
      <c r="AY34" s="637"/>
      <c r="AZ34" s="637"/>
      <c r="BA34" s="637"/>
      <c r="BB34" s="637"/>
      <c r="BC34" s="637"/>
      <c r="BD34" s="178"/>
      <c r="BE34" s="636">
        <f>IF(BG34="","",MAX(C34:D43,U34:V43,AM34:AN43)+1)</f>
        <v>10</v>
      </c>
      <c r="BF34" s="636"/>
      <c r="BG34" s="637" t="str">
        <f>IF('各会計、関係団体の財政状況及び健全化判断比率'!B33="","",'各会計、関係団体の財政状況及び健全化判断比率'!B33)</f>
        <v>工業用地造成事業特別会計</v>
      </c>
      <c r="BH34" s="637"/>
      <c r="BI34" s="637"/>
      <c r="BJ34" s="637"/>
      <c r="BK34" s="637"/>
      <c r="BL34" s="637"/>
      <c r="BM34" s="637"/>
      <c r="BN34" s="637"/>
      <c r="BO34" s="637"/>
      <c r="BP34" s="637"/>
      <c r="BQ34" s="637"/>
      <c r="BR34" s="637"/>
      <c r="BS34" s="637"/>
      <c r="BT34" s="637"/>
      <c r="BU34" s="637"/>
      <c r="BV34" s="178"/>
      <c r="BW34" s="636">
        <f>IF(BY34="","",MAX(C34:D43,U34:V43,AM34:AN43,BE34:BF43)+1)</f>
        <v>11</v>
      </c>
      <c r="BX34" s="636"/>
      <c r="BY34" s="637" t="str">
        <f>IF('各会計、関係団体の財政状況及び健全化判断比率'!B68="","",'各会計、関係団体の財政状況及び健全化判断比率'!B68)</f>
        <v>上毛町外一市一町矢方池土木組合（一般会計）</v>
      </c>
      <c r="BZ34" s="637"/>
      <c r="CA34" s="637"/>
      <c r="CB34" s="637"/>
      <c r="CC34" s="637"/>
      <c r="CD34" s="637"/>
      <c r="CE34" s="637"/>
      <c r="CF34" s="637"/>
      <c r="CG34" s="637"/>
      <c r="CH34" s="637"/>
      <c r="CI34" s="637"/>
      <c r="CJ34" s="637"/>
      <c r="CK34" s="637"/>
      <c r="CL34" s="637"/>
      <c r="CM34" s="637"/>
      <c r="CN34" s="178"/>
      <c r="CO34" s="636">
        <f>IF(CQ34="","",MAX(C34:D43,U34:V43,AM34:AN43,BE34:BF43,BW34:BX43)+1)</f>
        <v>21</v>
      </c>
      <c r="CP34" s="636"/>
      <c r="CQ34" s="637" t="str">
        <f>IF('各会計、関係団体の財政状況及び健全化判断比率'!BS7="","",'各会計、関係団体の財政状況及び健全化判断比率'!BS7)</f>
        <v>ぶぜん街づくり会社</v>
      </c>
      <c r="CR34" s="637"/>
      <c r="CS34" s="637"/>
      <c r="CT34" s="637"/>
      <c r="CU34" s="637"/>
      <c r="CV34" s="637"/>
      <c r="CW34" s="637"/>
      <c r="CX34" s="637"/>
      <c r="CY34" s="637"/>
      <c r="CZ34" s="637"/>
      <c r="DA34" s="637"/>
      <c r="DB34" s="637"/>
      <c r="DC34" s="637"/>
      <c r="DD34" s="637"/>
      <c r="DE34" s="637"/>
      <c r="DG34" s="638" t="str">
        <f>IF('各会計、関係団体の財政状況及び健全化判断比率'!BR7="","",'各会計、関係団体の財政状況及び健全化判断比率'!BR7)</f>
        <v/>
      </c>
      <c r="DH34" s="638"/>
      <c r="DI34" s="205"/>
    </row>
    <row r="35" spans="1:113" ht="32.25" customHeight="1" x14ac:dyDescent="0.15">
      <c r="A35" s="178"/>
      <c r="B35" s="202"/>
      <c r="C35" s="636">
        <f>IF(E35="","",C34+1)</f>
        <v>2</v>
      </c>
      <c r="D35" s="636"/>
      <c r="E35" s="637" t="str">
        <f>IF('各会計、関係団体の財政状況及び健全化判断比率'!B8="","",'各会計、関係団体の財政状況及び健全化判断比率'!B8)</f>
        <v>住宅新築資金等貸付事業特別会計</v>
      </c>
      <c r="F35" s="637"/>
      <c r="G35" s="637"/>
      <c r="H35" s="637"/>
      <c r="I35" s="637"/>
      <c r="J35" s="637"/>
      <c r="K35" s="637"/>
      <c r="L35" s="637"/>
      <c r="M35" s="637"/>
      <c r="N35" s="637"/>
      <c r="O35" s="637"/>
      <c r="P35" s="637"/>
      <c r="Q35" s="637"/>
      <c r="R35" s="637"/>
      <c r="S35" s="637"/>
      <c r="T35" s="178"/>
      <c r="U35" s="636">
        <f>IF(W35="","",U34+1)</f>
        <v>6</v>
      </c>
      <c r="V35" s="636"/>
      <c r="W35" s="637" t="str">
        <f>IF('各会計、関係団体の財政状況及び健全化判断比率'!B29="","",'各会計、関係団体の財政状況及び健全化判断比率'!B29)</f>
        <v>後期高齢者医療事業特別会計</v>
      </c>
      <c r="X35" s="637"/>
      <c r="Y35" s="637"/>
      <c r="Z35" s="637"/>
      <c r="AA35" s="637"/>
      <c r="AB35" s="637"/>
      <c r="AC35" s="637"/>
      <c r="AD35" s="637"/>
      <c r="AE35" s="637"/>
      <c r="AF35" s="637"/>
      <c r="AG35" s="637"/>
      <c r="AH35" s="637"/>
      <c r="AI35" s="637"/>
      <c r="AJ35" s="637"/>
      <c r="AK35" s="637"/>
      <c r="AL35" s="178"/>
      <c r="AM35" s="636">
        <f t="shared" ref="AM35:AM43" si="0">IF(AO35="","",AM34+1)</f>
        <v>8</v>
      </c>
      <c r="AN35" s="636"/>
      <c r="AO35" s="637" t="str">
        <f>IF('各会計、関係団体の財政状況及び健全化判断比率'!B31="","",'各会計、関係団体の財政状況及び健全化判断比率'!B31)</f>
        <v>東部地区工業用水道事業会計</v>
      </c>
      <c r="AP35" s="637"/>
      <c r="AQ35" s="637"/>
      <c r="AR35" s="637"/>
      <c r="AS35" s="637"/>
      <c r="AT35" s="637"/>
      <c r="AU35" s="637"/>
      <c r="AV35" s="637"/>
      <c r="AW35" s="637"/>
      <c r="AX35" s="637"/>
      <c r="AY35" s="637"/>
      <c r="AZ35" s="637"/>
      <c r="BA35" s="637"/>
      <c r="BB35" s="637"/>
      <c r="BC35" s="637"/>
      <c r="BD35" s="178"/>
      <c r="BE35" s="636" t="str">
        <f t="shared" ref="BE35:BE43" si="1">IF(BG35="","",BE34+1)</f>
        <v/>
      </c>
      <c r="BF35" s="636"/>
      <c r="BG35" s="637"/>
      <c r="BH35" s="637"/>
      <c r="BI35" s="637"/>
      <c r="BJ35" s="637"/>
      <c r="BK35" s="637"/>
      <c r="BL35" s="637"/>
      <c r="BM35" s="637"/>
      <c r="BN35" s="637"/>
      <c r="BO35" s="637"/>
      <c r="BP35" s="637"/>
      <c r="BQ35" s="637"/>
      <c r="BR35" s="637"/>
      <c r="BS35" s="637"/>
      <c r="BT35" s="637"/>
      <c r="BU35" s="637"/>
      <c r="BV35" s="178"/>
      <c r="BW35" s="636">
        <f t="shared" ref="BW35:BW43" si="2">IF(BY35="","",BW34+1)</f>
        <v>12</v>
      </c>
      <c r="BX35" s="636"/>
      <c r="BY35" s="637" t="str">
        <f>IF('各会計、関係団体の財政状況及び健全化判断比率'!B69="","",'各会計、関係団体の財政状況及び健全化判断比率'!B69)</f>
        <v>吉富町外一市中学校組合（一般会計）</v>
      </c>
      <c r="BZ35" s="637"/>
      <c r="CA35" s="637"/>
      <c r="CB35" s="637"/>
      <c r="CC35" s="637"/>
      <c r="CD35" s="637"/>
      <c r="CE35" s="637"/>
      <c r="CF35" s="637"/>
      <c r="CG35" s="637"/>
      <c r="CH35" s="637"/>
      <c r="CI35" s="637"/>
      <c r="CJ35" s="637"/>
      <c r="CK35" s="637"/>
      <c r="CL35" s="637"/>
      <c r="CM35" s="637"/>
      <c r="CN35" s="178"/>
      <c r="CO35" s="636">
        <f t="shared" ref="CO35:CO43" si="3">IF(CQ35="","",CO34+1)</f>
        <v>22</v>
      </c>
      <c r="CP35" s="636"/>
      <c r="CQ35" s="637" t="str">
        <f>IF('各会計、関係団体の財政状況及び健全化判断比率'!BS8="","",'各会計、関係団体の財政状況及び健全化判断比率'!BS8)</f>
        <v>豊前市土地開発公社</v>
      </c>
      <c r="CR35" s="637"/>
      <c r="CS35" s="637"/>
      <c r="CT35" s="637"/>
      <c r="CU35" s="637"/>
      <c r="CV35" s="637"/>
      <c r="CW35" s="637"/>
      <c r="CX35" s="637"/>
      <c r="CY35" s="637"/>
      <c r="CZ35" s="637"/>
      <c r="DA35" s="637"/>
      <c r="DB35" s="637"/>
      <c r="DC35" s="637"/>
      <c r="DD35" s="637"/>
      <c r="DE35" s="637"/>
      <c r="DG35" s="638" t="str">
        <f>IF('各会計、関係団体の財政状況及び健全化判断比率'!BR8="","",'各会計、関係団体の財政状況及び健全化判断比率'!BR8)</f>
        <v>〇</v>
      </c>
      <c r="DH35" s="638"/>
      <c r="DI35" s="205"/>
    </row>
    <row r="36" spans="1:113" ht="32.25" customHeight="1" x14ac:dyDescent="0.15">
      <c r="A36" s="178"/>
      <c r="B36" s="202"/>
      <c r="C36" s="636">
        <f>IF(E36="","",C35+1)</f>
        <v>3</v>
      </c>
      <c r="D36" s="636"/>
      <c r="E36" s="637" t="str">
        <f>IF('各会計、関係団体の財政状況及び健全化判断比率'!B9="","",'各会計、関係団体の財政状況及び健全化判断比率'!B9)</f>
        <v>市営駐車場事業特別会計</v>
      </c>
      <c r="F36" s="637"/>
      <c r="G36" s="637"/>
      <c r="H36" s="637"/>
      <c r="I36" s="637"/>
      <c r="J36" s="637"/>
      <c r="K36" s="637"/>
      <c r="L36" s="637"/>
      <c r="M36" s="637"/>
      <c r="N36" s="637"/>
      <c r="O36" s="637"/>
      <c r="P36" s="637"/>
      <c r="Q36" s="637"/>
      <c r="R36" s="637"/>
      <c r="S36" s="637"/>
      <c r="T36" s="178"/>
      <c r="U36" s="636" t="str">
        <f t="shared" ref="U36:U43" si="4">IF(W36="","",U35+1)</f>
        <v/>
      </c>
      <c r="V36" s="636"/>
      <c r="W36" s="637"/>
      <c r="X36" s="637"/>
      <c r="Y36" s="637"/>
      <c r="Z36" s="637"/>
      <c r="AA36" s="637"/>
      <c r="AB36" s="637"/>
      <c r="AC36" s="637"/>
      <c r="AD36" s="637"/>
      <c r="AE36" s="637"/>
      <c r="AF36" s="637"/>
      <c r="AG36" s="637"/>
      <c r="AH36" s="637"/>
      <c r="AI36" s="637"/>
      <c r="AJ36" s="637"/>
      <c r="AK36" s="637"/>
      <c r="AL36" s="178"/>
      <c r="AM36" s="636">
        <f t="shared" si="0"/>
        <v>9</v>
      </c>
      <c r="AN36" s="636"/>
      <c r="AO36" s="637" t="str">
        <f>IF('各会計、関係団体の財政状況及び健全化判断比率'!B32="","",'各会計、関係団体の財政状況及び健全化判断比率'!B32)</f>
        <v>公共下水道事業会計</v>
      </c>
      <c r="AP36" s="637"/>
      <c r="AQ36" s="637"/>
      <c r="AR36" s="637"/>
      <c r="AS36" s="637"/>
      <c r="AT36" s="637"/>
      <c r="AU36" s="637"/>
      <c r="AV36" s="637"/>
      <c r="AW36" s="637"/>
      <c r="AX36" s="637"/>
      <c r="AY36" s="637"/>
      <c r="AZ36" s="637"/>
      <c r="BA36" s="637"/>
      <c r="BB36" s="637"/>
      <c r="BC36" s="637"/>
      <c r="BD36" s="178"/>
      <c r="BE36" s="636" t="str">
        <f t="shared" si="1"/>
        <v/>
      </c>
      <c r="BF36" s="636"/>
      <c r="BG36" s="637"/>
      <c r="BH36" s="637"/>
      <c r="BI36" s="637"/>
      <c r="BJ36" s="637"/>
      <c r="BK36" s="637"/>
      <c r="BL36" s="637"/>
      <c r="BM36" s="637"/>
      <c r="BN36" s="637"/>
      <c r="BO36" s="637"/>
      <c r="BP36" s="637"/>
      <c r="BQ36" s="637"/>
      <c r="BR36" s="637"/>
      <c r="BS36" s="637"/>
      <c r="BT36" s="637"/>
      <c r="BU36" s="637"/>
      <c r="BV36" s="178"/>
      <c r="BW36" s="636">
        <f t="shared" si="2"/>
        <v>13</v>
      </c>
      <c r="BX36" s="636"/>
      <c r="BY36" s="637" t="str">
        <f>IF('各会計、関係団体の財政状況及び健全化判断比率'!B70="","",'各会計、関係団体の財政状況及び健全化判断比率'!B70)</f>
        <v>福岡県市町村消防団員等公務災害補償組合（一般会計）</v>
      </c>
      <c r="BZ36" s="637"/>
      <c r="CA36" s="637"/>
      <c r="CB36" s="637"/>
      <c r="CC36" s="637"/>
      <c r="CD36" s="637"/>
      <c r="CE36" s="637"/>
      <c r="CF36" s="637"/>
      <c r="CG36" s="637"/>
      <c r="CH36" s="637"/>
      <c r="CI36" s="637"/>
      <c r="CJ36" s="637"/>
      <c r="CK36" s="637"/>
      <c r="CL36" s="637"/>
      <c r="CM36" s="637"/>
      <c r="CN36" s="178"/>
      <c r="CO36" s="636" t="str">
        <f t="shared" si="3"/>
        <v/>
      </c>
      <c r="CP36" s="636"/>
      <c r="CQ36" s="637" t="str">
        <f>IF('各会計、関係団体の財政状況及び健全化判断比率'!BS9="","",'各会計、関係団体の財政状況及び健全化判断比率'!BS9)</f>
        <v/>
      </c>
      <c r="CR36" s="637"/>
      <c r="CS36" s="637"/>
      <c r="CT36" s="637"/>
      <c r="CU36" s="637"/>
      <c r="CV36" s="637"/>
      <c r="CW36" s="637"/>
      <c r="CX36" s="637"/>
      <c r="CY36" s="637"/>
      <c r="CZ36" s="637"/>
      <c r="DA36" s="637"/>
      <c r="DB36" s="637"/>
      <c r="DC36" s="637"/>
      <c r="DD36" s="637"/>
      <c r="DE36" s="637"/>
      <c r="DG36" s="638" t="str">
        <f>IF('各会計、関係団体の財政状況及び健全化判断比率'!BR9="","",'各会計、関係団体の財政状況及び健全化判断比率'!BR9)</f>
        <v/>
      </c>
      <c r="DH36" s="638"/>
      <c r="DI36" s="205"/>
    </row>
    <row r="37" spans="1:113" ht="32.25" customHeight="1" x14ac:dyDescent="0.15">
      <c r="A37" s="178"/>
      <c r="B37" s="202"/>
      <c r="C37" s="636">
        <f>IF(E37="","",C36+1)</f>
        <v>4</v>
      </c>
      <c r="D37" s="636"/>
      <c r="E37" s="637" t="str">
        <f>IF('各会計、関係団体の財政状況及び健全化判断比率'!B10="","",'各会計、関係団体の財政状況及び健全化判断比率'!B10)</f>
        <v>バス事業特別会計</v>
      </c>
      <c r="F37" s="637"/>
      <c r="G37" s="637"/>
      <c r="H37" s="637"/>
      <c r="I37" s="637"/>
      <c r="J37" s="637"/>
      <c r="K37" s="637"/>
      <c r="L37" s="637"/>
      <c r="M37" s="637"/>
      <c r="N37" s="637"/>
      <c r="O37" s="637"/>
      <c r="P37" s="637"/>
      <c r="Q37" s="637"/>
      <c r="R37" s="637"/>
      <c r="S37" s="637"/>
      <c r="T37" s="178"/>
      <c r="U37" s="636" t="str">
        <f t="shared" si="4"/>
        <v/>
      </c>
      <c r="V37" s="636"/>
      <c r="W37" s="637"/>
      <c r="X37" s="637"/>
      <c r="Y37" s="637"/>
      <c r="Z37" s="637"/>
      <c r="AA37" s="637"/>
      <c r="AB37" s="637"/>
      <c r="AC37" s="637"/>
      <c r="AD37" s="637"/>
      <c r="AE37" s="637"/>
      <c r="AF37" s="637"/>
      <c r="AG37" s="637"/>
      <c r="AH37" s="637"/>
      <c r="AI37" s="637"/>
      <c r="AJ37" s="637"/>
      <c r="AK37" s="637"/>
      <c r="AL37" s="178"/>
      <c r="AM37" s="636" t="str">
        <f t="shared" si="0"/>
        <v/>
      </c>
      <c r="AN37" s="636"/>
      <c r="AO37" s="637"/>
      <c r="AP37" s="637"/>
      <c r="AQ37" s="637"/>
      <c r="AR37" s="637"/>
      <c r="AS37" s="637"/>
      <c r="AT37" s="637"/>
      <c r="AU37" s="637"/>
      <c r="AV37" s="637"/>
      <c r="AW37" s="637"/>
      <c r="AX37" s="637"/>
      <c r="AY37" s="637"/>
      <c r="AZ37" s="637"/>
      <c r="BA37" s="637"/>
      <c r="BB37" s="637"/>
      <c r="BC37" s="637"/>
      <c r="BD37" s="178"/>
      <c r="BE37" s="636" t="str">
        <f t="shared" si="1"/>
        <v/>
      </c>
      <c r="BF37" s="636"/>
      <c r="BG37" s="637"/>
      <c r="BH37" s="637"/>
      <c r="BI37" s="637"/>
      <c r="BJ37" s="637"/>
      <c r="BK37" s="637"/>
      <c r="BL37" s="637"/>
      <c r="BM37" s="637"/>
      <c r="BN37" s="637"/>
      <c r="BO37" s="637"/>
      <c r="BP37" s="637"/>
      <c r="BQ37" s="637"/>
      <c r="BR37" s="637"/>
      <c r="BS37" s="637"/>
      <c r="BT37" s="637"/>
      <c r="BU37" s="637"/>
      <c r="BV37" s="178"/>
      <c r="BW37" s="636">
        <f t="shared" si="2"/>
        <v>14</v>
      </c>
      <c r="BX37" s="636"/>
      <c r="BY37" s="637" t="str">
        <f>IF('各会計、関係団体の財政状況及び健全化判断比率'!B71="","",'各会計、関係団体の財政状況及び健全化判断比率'!B71)</f>
        <v>豊前市外二町財産組合（一般会計）</v>
      </c>
      <c r="BZ37" s="637"/>
      <c r="CA37" s="637"/>
      <c r="CB37" s="637"/>
      <c r="CC37" s="637"/>
      <c r="CD37" s="637"/>
      <c r="CE37" s="637"/>
      <c r="CF37" s="637"/>
      <c r="CG37" s="637"/>
      <c r="CH37" s="637"/>
      <c r="CI37" s="637"/>
      <c r="CJ37" s="637"/>
      <c r="CK37" s="637"/>
      <c r="CL37" s="637"/>
      <c r="CM37" s="637"/>
      <c r="CN37" s="178"/>
      <c r="CO37" s="636" t="str">
        <f t="shared" si="3"/>
        <v/>
      </c>
      <c r="CP37" s="636"/>
      <c r="CQ37" s="637" t="str">
        <f>IF('各会計、関係団体の財政状況及び健全化判断比率'!BS10="","",'各会計、関係団体の財政状況及び健全化判断比率'!BS10)</f>
        <v/>
      </c>
      <c r="CR37" s="637"/>
      <c r="CS37" s="637"/>
      <c r="CT37" s="637"/>
      <c r="CU37" s="637"/>
      <c r="CV37" s="637"/>
      <c r="CW37" s="637"/>
      <c r="CX37" s="637"/>
      <c r="CY37" s="637"/>
      <c r="CZ37" s="637"/>
      <c r="DA37" s="637"/>
      <c r="DB37" s="637"/>
      <c r="DC37" s="637"/>
      <c r="DD37" s="637"/>
      <c r="DE37" s="637"/>
      <c r="DG37" s="638" t="str">
        <f>IF('各会計、関係団体の財政状況及び健全化判断比率'!BR10="","",'各会計、関係団体の財政状況及び健全化判断比率'!BR10)</f>
        <v/>
      </c>
      <c r="DH37" s="638"/>
      <c r="DI37" s="205"/>
    </row>
    <row r="38" spans="1:113" ht="32.25" customHeight="1" x14ac:dyDescent="0.15">
      <c r="A38" s="178"/>
      <c r="B38" s="202"/>
      <c r="C38" s="636" t="str">
        <f t="shared" ref="C38:C43" si="5">IF(E38="","",C37+1)</f>
        <v/>
      </c>
      <c r="D38" s="636"/>
      <c r="E38" s="637" t="str">
        <f>IF('各会計、関係団体の財政状況及び健全化判断比率'!B11="","",'各会計、関係団体の財政状況及び健全化判断比率'!B11)</f>
        <v/>
      </c>
      <c r="F38" s="637"/>
      <c r="G38" s="637"/>
      <c r="H38" s="637"/>
      <c r="I38" s="637"/>
      <c r="J38" s="637"/>
      <c r="K38" s="637"/>
      <c r="L38" s="637"/>
      <c r="M38" s="637"/>
      <c r="N38" s="637"/>
      <c r="O38" s="637"/>
      <c r="P38" s="637"/>
      <c r="Q38" s="637"/>
      <c r="R38" s="637"/>
      <c r="S38" s="637"/>
      <c r="T38" s="178"/>
      <c r="U38" s="636" t="str">
        <f t="shared" si="4"/>
        <v/>
      </c>
      <c r="V38" s="636"/>
      <c r="W38" s="637"/>
      <c r="X38" s="637"/>
      <c r="Y38" s="637"/>
      <c r="Z38" s="637"/>
      <c r="AA38" s="637"/>
      <c r="AB38" s="637"/>
      <c r="AC38" s="637"/>
      <c r="AD38" s="637"/>
      <c r="AE38" s="637"/>
      <c r="AF38" s="637"/>
      <c r="AG38" s="637"/>
      <c r="AH38" s="637"/>
      <c r="AI38" s="637"/>
      <c r="AJ38" s="637"/>
      <c r="AK38" s="637"/>
      <c r="AL38" s="178"/>
      <c r="AM38" s="636" t="str">
        <f t="shared" si="0"/>
        <v/>
      </c>
      <c r="AN38" s="636"/>
      <c r="AO38" s="637"/>
      <c r="AP38" s="637"/>
      <c r="AQ38" s="637"/>
      <c r="AR38" s="637"/>
      <c r="AS38" s="637"/>
      <c r="AT38" s="637"/>
      <c r="AU38" s="637"/>
      <c r="AV38" s="637"/>
      <c r="AW38" s="637"/>
      <c r="AX38" s="637"/>
      <c r="AY38" s="637"/>
      <c r="AZ38" s="637"/>
      <c r="BA38" s="637"/>
      <c r="BB38" s="637"/>
      <c r="BC38" s="637"/>
      <c r="BD38" s="178"/>
      <c r="BE38" s="636" t="str">
        <f t="shared" si="1"/>
        <v/>
      </c>
      <c r="BF38" s="636"/>
      <c r="BG38" s="637"/>
      <c r="BH38" s="637"/>
      <c r="BI38" s="637"/>
      <c r="BJ38" s="637"/>
      <c r="BK38" s="637"/>
      <c r="BL38" s="637"/>
      <c r="BM38" s="637"/>
      <c r="BN38" s="637"/>
      <c r="BO38" s="637"/>
      <c r="BP38" s="637"/>
      <c r="BQ38" s="637"/>
      <c r="BR38" s="637"/>
      <c r="BS38" s="637"/>
      <c r="BT38" s="637"/>
      <c r="BU38" s="637"/>
      <c r="BV38" s="178"/>
      <c r="BW38" s="636">
        <f t="shared" si="2"/>
        <v>15</v>
      </c>
      <c r="BX38" s="636"/>
      <c r="BY38" s="637" t="str">
        <f>IF('各会計、関係団体の財政状況及び健全化判断比率'!B72="","",'各会計、関係団体の財政状況及び健全化判断比率'!B72)</f>
        <v>京築広域市町村圏事務組合（一般会計）</v>
      </c>
      <c r="BZ38" s="637"/>
      <c r="CA38" s="637"/>
      <c r="CB38" s="637"/>
      <c r="CC38" s="637"/>
      <c r="CD38" s="637"/>
      <c r="CE38" s="637"/>
      <c r="CF38" s="637"/>
      <c r="CG38" s="637"/>
      <c r="CH38" s="637"/>
      <c r="CI38" s="637"/>
      <c r="CJ38" s="637"/>
      <c r="CK38" s="637"/>
      <c r="CL38" s="637"/>
      <c r="CM38" s="637"/>
      <c r="CN38" s="178"/>
      <c r="CO38" s="636" t="str">
        <f t="shared" si="3"/>
        <v/>
      </c>
      <c r="CP38" s="636"/>
      <c r="CQ38" s="637" t="str">
        <f>IF('各会計、関係団体の財政状況及び健全化判断比率'!BS11="","",'各会計、関係団体の財政状況及び健全化判断比率'!BS11)</f>
        <v/>
      </c>
      <c r="CR38" s="637"/>
      <c r="CS38" s="637"/>
      <c r="CT38" s="637"/>
      <c r="CU38" s="637"/>
      <c r="CV38" s="637"/>
      <c r="CW38" s="637"/>
      <c r="CX38" s="637"/>
      <c r="CY38" s="637"/>
      <c r="CZ38" s="637"/>
      <c r="DA38" s="637"/>
      <c r="DB38" s="637"/>
      <c r="DC38" s="637"/>
      <c r="DD38" s="637"/>
      <c r="DE38" s="637"/>
      <c r="DG38" s="638" t="str">
        <f>IF('各会計、関係団体の財政状況及び健全化判断比率'!BR11="","",'各会計、関係団体の財政状況及び健全化判断比率'!BR11)</f>
        <v/>
      </c>
      <c r="DH38" s="638"/>
      <c r="DI38" s="205"/>
    </row>
    <row r="39" spans="1:113" ht="32.25" customHeight="1" x14ac:dyDescent="0.15">
      <c r="A39" s="178"/>
      <c r="B39" s="202"/>
      <c r="C39" s="636" t="str">
        <f t="shared" si="5"/>
        <v/>
      </c>
      <c r="D39" s="636"/>
      <c r="E39" s="637" t="str">
        <f>IF('各会計、関係団体の財政状況及び健全化判断比率'!B12="","",'各会計、関係団体の財政状況及び健全化判断比率'!B12)</f>
        <v/>
      </c>
      <c r="F39" s="637"/>
      <c r="G39" s="637"/>
      <c r="H39" s="637"/>
      <c r="I39" s="637"/>
      <c r="J39" s="637"/>
      <c r="K39" s="637"/>
      <c r="L39" s="637"/>
      <c r="M39" s="637"/>
      <c r="N39" s="637"/>
      <c r="O39" s="637"/>
      <c r="P39" s="637"/>
      <c r="Q39" s="637"/>
      <c r="R39" s="637"/>
      <c r="S39" s="637"/>
      <c r="T39" s="178"/>
      <c r="U39" s="636" t="str">
        <f t="shared" si="4"/>
        <v/>
      </c>
      <c r="V39" s="636"/>
      <c r="W39" s="637"/>
      <c r="X39" s="637"/>
      <c r="Y39" s="637"/>
      <c r="Z39" s="637"/>
      <c r="AA39" s="637"/>
      <c r="AB39" s="637"/>
      <c r="AC39" s="637"/>
      <c r="AD39" s="637"/>
      <c r="AE39" s="637"/>
      <c r="AF39" s="637"/>
      <c r="AG39" s="637"/>
      <c r="AH39" s="637"/>
      <c r="AI39" s="637"/>
      <c r="AJ39" s="637"/>
      <c r="AK39" s="637"/>
      <c r="AL39" s="178"/>
      <c r="AM39" s="636" t="str">
        <f t="shared" si="0"/>
        <v/>
      </c>
      <c r="AN39" s="636"/>
      <c r="AO39" s="637"/>
      <c r="AP39" s="637"/>
      <c r="AQ39" s="637"/>
      <c r="AR39" s="637"/>
      <c r="AS39" s="637"/>
      <c r="AT39" s="637"/>
      <c r="AU39" s="637"/>
      <c r="AV39" s="637"/>
      <c r="AW39" s="637"/>
      <c r="AX39" s="637"/>
      <c r="AY39" s="637"/>
      <c r="AZ39" s="637"/>
      <c r="BA39" s="637"/>
      <c r="BB39" s="637"/>
      <c r="BC39" s="637"/>
      <c r="BD39" s="178"/>
      <c r="BE39" s="636" t="str">
        <f t="shared" si="1"/>
        <v/>
      </c>
      <c r="BF39" s="636"/>
      <c r="BG39" s="637"/>
      <c r="BH39" s="637"/>
      <c r="BI39" s="637"/>
      <c r="BJ39" s="637"/>
      <c r="BK39" s="637"/>
      <c r="BL39" s="637"/>
      <c r="BM39" s="637"/>
      <c r="BN39" s="637"/>
      <c r="BO39" s="637"/>
      <c r="BP39" s="637"/>
      <c r="BQ39" s="637"/>
      <c r="BR39" s="637"/>
      <c r="BS39" s="637"/>
      <c r="BT39" s="637"/>
      <c r="BU39" s="637"/>
      <c r="BV39" s="178"/>
      <c r="BW39" s="636">
        <f t="shared" si="2"/>
        <v>16</v>
      </c>
      <c r="BX39" s="636"/>
      <c r="BY39" s="637" t="str">
        <f>IF('各会計、関係団体の財政状況及び健全化判断比率'!B73="","",'各会計、関係団体の財政状況及び健全化判断比率'!B73)</f>
        <v>京築広域市町村圏事務組合（広域圏消防特別会計）</v>
      </c>
      <c r="BZ39" s="637"/>
      <c r="CA39" s="637"/>
      <c r="CB39" s="637"/>
      <c r="CC39" s="637"/>
      <c r="CD39" s="637"/>
      <c r="CE39" s="637"/>
      <c r="CF39" s="637"/>
      <c r="CG39" s="637"/>
      <c r="CH39" s="637"/>
      <c r="CI39" s="637"/>
      <c r="CJ39" s="637"/>
      <c r="CK39" s="637"/>
      <c r="CL39" s="637"/>
      <c r="CM39" s="637"/>
      <c r="CN39" s="178"/>
      <c r="CO39" s="636" t="str">
        <f t="shared" si="3"/>
        <v/>
      </c>
      <c r="CP39" s="636"/>
      <c r="CQ39" s="637" t="str">
        <f>IF('各会計、関係団体の財政状況及び健全化判断比率'!BS12="","",'各会計、関係団体の財政状況及び健全化判断比率'!BS12)</f>
        <v/>
      </c>
      <c r="CR39" s="637"/>
      <c r="CS39" s="637"/>
      <c r="CT39" s="637"/>
      <c r="CU39" s="637"/>
      <c r="CV39" s="637"/>
      <c r="CW39" s="637"/>
      <c r="CX39" s="637"/>
      <c r="CY39" s="637"/>
      <c r="CZ39" s="637"/>
      <c r="DA39" s="637"/>
      <c r="DB39" s="637"/>
      <c r="DC39" s="637"/>
      <c r="DD39" s="637"/>
      <c r="DE39" s="637"/>
      <c r="DG39" s="638" t="str">
        <f>IF('各会計、関係団体の財政状況及び健全化判断比率'!BR12="","",'各会計、関係団体の財政状況及び健全化判断比率'!BR12)</f>
        <v/>
      </c>
      <c r="DH39" s="638"/>
      <c r="DI39" s="205"/>
    </row>
    <row r="40" spans="1:113" ht="32.25" customHeight="1" x14ac:dyDescent="0.15">
      <c r="A40" s="178"/>
      <c r="B40" s="202"/>
      <c r="C40" s="636" t="str">
        <f t="shared" si="5"/>
        <v/>
      </c>
      <c r="D40" s="636"/>
      <c r="E40" s="637" t="str">
        <f>IF('各会計、関係団体の財政状況及び健全化判断比率'!B13="","",'各会計、関係団体の財政状況及び健全化判断比率'!B13)</f>
        <v/>
      </c>
      <c r="F40" s="637"/>
      <c r="G40" s="637"/>
      <c r="H40" s="637"/>
      <c r="I40" s="637"/>
      <c r="J40" s="637"/>
      <c r="K40" s="637"/>
      <c r="L40" s="637"/>
      <c r="M40" s="637"/>
      <c r="N40" s="637"/>
      <c r="O40" s="637"/>
      <c r="P40" s="637"/>
      <c r="Q40" s="637"/>
      <c r="R40" s="637"/>
      <c r="S40" s="637"/>
      <c r="T40" s="178"/>
      <c r="U40" s="636" t="str">
        <f t="shared" si="4"/>
        <v/>
      </c>
      <c r="V40" s="636"/>
      <c r="W40" s="637"/>
      <c r="X40" s="637"/>
      <c r="Y40" s="637"/>
      <c r="Z40" s="637"/>
      <c r="AA40" s="637"/>
      <c r="AB40" s="637"/>
      <c r="AC40" s="637"/>
      <c r="AD40" s="637"/>
      <c r="AE40" s="637"/>
      <c r="AF40" s="637"/>
      <c r="AG40" s="637"/>
      <c r="AH40" s="637"/>
      <c r="AI40" s="637"/>
      <c r="AJ40" s="637"/>
      <c r="AK40" s="637"/>
      <c r="AL40" s="178"/>
      <c r="AM40" s="636" t="str">
        <f t="shared" si="0"/>
        <v/>
      </c>
      <c r="AN40" s="636"/>
      <c r="AO40" s="637"/>
      <c r="AP40" s="637"/>
      <c r="AQ40" s="637"/>
      <c r="AR40" s="637"/>
      <c r="AS40" s="637"/>
      <c r="AT40" s="637"/>
      <c r="AU40" s="637"/>
      <c r="AV40" s="637"/>
      <c r="AW40" s="637"/>
      <c r="AX40" s="637"/>
      <c r="AY40" s="637"/>
      <c r="AZ40" s="637"/>
      <c r="BA40" s="637"/>
      <c r="BB40" s="637"/>
      <c r="BC40" s="637"/>
      <c r="BD40" s="178"/>
      <c r="BE40" s="636" t="str">
        <f t="shared" si="1"/>
        <v/>
      </c>
      <c r="BF40" s="636"/>
      <c r="BG40" s="637"/>
      <c r="BH40" s="637"/>
      <c r="BI40" s="637"/>
      <c r="BJ40" s="637"/>
      <c r="BK40" s="637"/>
      <c r="BL40" s="637"/>
      <c r="BM40" s="637"/>
      <c r="BN40" s="637"/>
      <c r="BO40" s="637"/>
      <c r="BP40" s="637"/>
      <c r="BQ40" s="637"/>
      <c r="BR40" s="637"/>
      <c r="BS40" s="637"/>
      <c r="BT40" s="637"/>
      <c r="BU40" s="637"/>
      <c r="BV40" s="178"/>
      <c r="BW40" s="636">
        <f t="shared" si="2"/>
        <v>17</v>
      </c>
      <c r="BX40" s="636"/>
      <c r="BY40" s="637" t="str">
        <f>IF('各会計、関係団体の財政状況及び健全化判断比率'!B74="","",'各会計、関係団体の財政状況及び健全化判断比率'!B74)</f>
        <v>豊前市外二町清掃施設組合（一般会計）</v>
      </c>
      <c r="BZ40" s="637"/>
      <c r="CA40" s="637"/>
      <c r="CB40" s="637"/>
      <c r="CC40" s="637"/>
      <c r="CD40" s="637"/>
      <c r="CE40" s="637"/>
      <c r="CF40" s="637"/>
      <c r="CG40" s="637"/>
      <c r="CH40" s="637"/>
      <c r="CI40" s="637"/>
      <c r="CJ40" s="637"/>
      <c r="CK40" s="637"/>
      <c r="CL40" s="637"/>
      <c r="CM40" s="637"/>
      <c r="CN40" s="178"/>
      <c r="CO40" s="636" t="str">
        <f t="shared" si="3"/>
        <v/>
      </c>
      <c r="CP40" s="636"/>
      <c r="CQ40" s="637" t="str">
        <f>IF('各会計、関係団体の財政状況及び健全化判断比率'!BS13="","",'各会計、関係団体の財政状況及び健全化判断比率'!BS13)</f>
        <v/>
      </c>
      <c r="CR40" s="637"/>
      <c r="CS40" s="637"/>
      <c r="CT40" s="637"/>
      <c r="CU40" s="637"/>
      <c r="CV40" s="637"/>
      <c r="CW40" s="637"/>
      <c r="CX40" s="637"/>
      <c r="CY40" s="637"/>
      <c r="CZ40" s="637"/>
      <c r="DA40" s="637"/>
      <c r="DB40" s="637"/>
      <c r="DC40" s="637"/>
      <c r="DD40" s="637"/>
      <c r="DE40" s="637"/>
      <c r="DG40" s="638" t="str">
        <f>IF('各会計、関係団体の財政状況及び健全化判断比率'!BR13="","",'各会計、関係団体の財政状況及び健全化判断比率'!BR13)</f>
        <v/>
      </c>
      <c r="DH40" s="638"/>
      <c r="DI40" s="205"/>
    </row>
    <row r="41" spans="1:113" ht="32.25" customHeight="1" x14ac:dyDescent="0.15">
      <c r="A41" s="178"/>
      <c r="B41" s="202"/>
      <c r="C41" s="636" t="str">
        <f t="shared" si="5"/>
        <v/>
      </c>
      <c r="D41" s="636"/>
      <c r="E41" s="637" t="str">
        <f>IF('各会計、関係団体の財政状況及び健全化判断比率'!B14="","",'各会計、関係団体の財政状況及び健全化判断比率'!B14)</f>
        <v/>
      </c>
      <c r="F41" s="637"/>
      <c r="G41" s="637"/>
      <c r="H41" s="637"/>
      <c r="I41" s="637"/>
      <c r="J41" s="637"/>
      <c r="K41" s="637"/>
      <c r="L41" s="637"/>
      <c r="M41" s="637"/>
      <c r="N41" s="637"/>
      <c r="O41" s="637"/>
      <c r="P41" s="637"/>
      <c r="Q41" s="637"/>
      <c r="R41" s="637"/>
      <c r="S41" s="637"/>
      <c r="T41" s="178"/>
      <c r="U41" s="636" t="str">
        <f t="shared" si="4"/>
        <v/>
      </c>
      <c r="V41" s="636"/>
      <c r="W41" s="637"/>
      <c r="X41" s="637"/>
      <c r="Y41" s="637"/>
      <c r="Z41" s="637"/>
      <c r="AA41" s="637"/>
      <c r="AB41" s="637"/>
      <c r="AC41" s="637"/>
      <c r="AD41" s="637"/>
      <c r="AE41" s="637"/>
      <c r="AF41" s="637"/>
      <c r="AG41" s="637"/>
      <c r="AH41" s="637"/>
      <c r="AI41" s="637"/>
      <c r="AJ41" s="637"/>
      <c r="AK41" s="637"/>
      <c r="AL41" s="178"/>
      <c r="AM41" s="636" t="str">
        <f t="shared" si="0"/>
        <v/>
      </c>
      <c r="AN41" s="636"/>
      <c r="AO41" s="637"/>
      <c r="AP41" s="637"/>
      <c r="AQ41" s="637"/>
      <c r="AR41" s="637"/>
      <c r="AS41" s="637"/>
      <c r="AT41" s="637"/>
      <c r="AU41" s="637"/>
      <c r="AV41" s="637"/>
      <c r="AW41" s="637"/>
      <c r="AX41" s="637"/>
      <c r="AY41" s="637"/>
      <c r="AZ41" s="637"/>
      <c r="BA41" s="637"/>
      <c r="BB41" s="637"/>
      <c r="BC41" s="637"/>
      <c r="BD41" s="178"/>
      <c r="BE41" s="636" t="str">
        <f t="shared" si="1"/>
        <v/>
      </c>
      <c r="BF41" s="636"/>
      <c r="BG41" s="637"/>
      <c r="BH41" s="637"/>
      <c r="BI41" s="637"/>
      <c r="BJ41" s="637"/>
      <c r="BK41" s="637"/>
      <c r="BL41" s="637"/>
      <c r="BM41" s="637"/>
      <c r="BN41" s="637"/>
      <c r="BO41" s="637"/>
      <c r="BP41" s="637"/>
      <c r="BQ41" s="637"/>
      <c r="BR41" s="637"/>
      <c r="BS41" s="637"/>
      <c r="BT41" s="637"/>
      <c r="BU41" s="637"/>
      <c r="BV41" s="178"/>
      <c r="BW41" s="636">
        <f t="shared" si="2"/>
        <v>18</v>
      </c>
      <c r="BX41" s="636"/>
      <c r="BY41" s="637" t="str">
        <f>IF('各会計、関係団体の財政状況及び健全化判断比率'!B75="","",'各会計、関係団体の財政状況及び健全化判断比率'!B75)</f>
        <v>福岡県自治振興組合（一般会計）</v>
      </c>
      <c r="BZ41" s="637"/>
      <c r="CA41" s="637"/>
      <c r="CB41" s="637"/>
      <c r="CC41" s="637"/>
      <c r="CD41" s="637"/>
      <c r="CE41" s="637"/>
      <c r="CF41" s="637"/>
      <c r="CG41" s="637"/>
      <c r="CH41" s="637"/>
      <c r="CI41" s="637"/>
      <c r="CJ41" s="637"/>
      <c r="CK41" s="637"/>
      <c r="CL41" s="637"/>
      <c r="CM41" s="637"/>
      <c r="CN41" s="178"/>
      <c r="CO41" s="636" t="str">
        <f t="shared" si="3"/>
        <v/>
      </c>
      <c r="CP41" s="636"/>
      <c r="CQ41" s="637" t="str">
        <f>IF('各会計、関係団体の財政状況及び健全化判断比率'!BS14="","",'各会計、関係団体の財政状況及び健全化判断比率'!BS14)</f>
        <v/>
      </c>
      <c r="CR41" s="637"/>
      <c r="CS41" s="637"/>
      <c r="CT41" s="637"/>
      <c r="CU41" s="637"/>
      <c r="CV41" s="637"/>
      <c r="CW41" s="637"/>
      <c r="CX41" s="637"/>
      <c r="CY41" s="637"/>
      <c r="CZ41" s="637"/>
      <c r="DA41" s="637"/>
      <c r="DB41" s="637"/>
      <c r="DC41" s="637"/>
      <c r="DD41" s="637"/>
      <c r="DE41" s="637"/>
      <c r="DG41" s="638" t="str">
        <f>IF('各会計、関係団体の財政状況及び健全化判断比率'!BR14="","",'各会計、関係団体の財政状況及び健全化判断比率'!BR14)</f>
        <v/>
      </c>
      <c r="DH41" s="638"/>
      <c r="DI41" s="205"/>
    </row>
    <row r="42" spans="1:113" ht="32.25" customHeight="1" x14ac:dyDescent="0.15">
      <c r="B42" s="202"/>
      <c r="C42" s="636" t="str">
        <f t="shared" si="5"/>
        <v/>
      </c>
      <c r="D42" s="636"/>
      <c r="E42" s="637" t="str">
        <f>IF('各会計、関係団体の財政状況及び健全化判断比率'!B15="","",'各会計、関係団体の財政状況及び健全化判断比率'!B15)</f>
        <v/>
      </c>
      <c r="F42" s="637"/>
      <c r="G42" s="637"/>
      <c r="H42" s="637"/>
      <c r="I42" s="637"/>
      <c r="J42" s="637"/>
      <c r="K42" s="637"/>
      <c r="L42" s="637"/>
      <c r="M42" s="637"/>
      <c r="N42" s="637"/>
      <c r="O42" s="637"/>
      <c r="P42" s="637"/>
      <c r="Q42" s="637"/>
      <c r="R42" s="637"/>
      <c r="S42" s="637"/>
      <c r="T42" s="178"/>
      <c r="U42" s="636" t="str">
        <f t="shared" si="4"/>
        <v/>
      </c>
      <c r="V42" s="636"/>
      <c r="W42" s="637"/>
      <c r="X42" s="637"/>
      <c r="Y42" s="637"/>
      <c r="Z42" s="637"/>
      <c r="AA42" s="637"/>
      <c r="AB42" s="637"/>
      <c r="AC42" s="637"/>
      <c r="AD42" s="637"/>
      <c r="AE42" s="637"/>
      <c r="AF42" s="637"/>
      <c r="AG42" s="637"/>
      <c r="AH42" s="637"/>
      <c r="AI42" s="637"/>
      <c r="AJ42" s="637"/>
      <c r="AK42" s="637"/>
      <c r="AL42" s="178"/>
      <c r="AM42" s="636" t="str">
        <f t="shared" si="0"/>
        <v/>
      </c>
      <c r="AN42" s="636"/>
      <c r="AO42" s="637"/>
      <c r="AP42" s="637"/>
      <c r="AQ42" s="637"/>
      <c r="AR42" s="637"/>
      <c r="AS42" s="637"/>
      <c r="AT42" s="637"/>
      <c r="AU42" s="637"/>
      <c r="AV42" s="637"/>
      <c r="AW42" s="637"/>
      <c r="AX42" s="637"/>
      <c r="AY42" s="637"/>
      <c r="AZ42" s="637"/>
      <c r="BA42" s="637"/>
      <c r="BB42" s="637"/>
      <c r="BC42" s="637"/>
      <c r="BD42" s="178"/>
      <c r="BE42" s="636" t="str">
        <f t="shared" si="1"/>
        <v/>
      </c>
      <c r="BF42" s="636"/>
      <c r="BG42" s="637"/>
      <c r="BH42" s="637"/>
      <c r="BI42" s="637"/>
      <c r="BJ42" s="637"/>
      <c r="BK42" s="637"/>
      <c r="BL42" s="637"/>
      <c r="BM42" s="637"/>
      <c r="BN42" s="637"/>
      <c r="BO42" s="637"/>
      <c r="BP42" s="637"/>
      <c r="BQ42" s="637"/>
      <c r="BR42" s="637"/>
      <c r="BS42" s="637"/>
      <c r="BT42" s="637"/>
      <c r="BU42" s="637"/>
      <c r="BV42" s="178"/>
      <c r="BW42" s="636">
        <f t="shared" si="2"/>
        <v>19</v>
      </c>
      <c r="BX42" s="636"/>
      <c r="BY42" s="637" t="str">
        <f>IF('各会計、関係団体の財政状況及び健全化判断比率'!B76="","",'各会計、関係団体の財政状況及び健全化判断比率'!B76)</f>
        <v>福岡県自治振興組合（公文書館事業特別会計）</v>
      </c>
      <c r="BZ42" s="637"/>
      <c r="CA42" s="637"/>
      <c r="CB42" s="637"/>
      <c r="CC42" s="637"/>
      <c r="CD42" s="637"/>
      <c r="CE42" s="637"/>
      <c r="CF42" s="637"/>
      <c r="CG42" s="637"/>
      <c r="CH42" s="637"/>
      <c r="CI42" s="637"/>
      <c r="CJ42" s="637"/>
      <c r="CK42" s="637"/>
      <c r="CL42" s="637"/>
      <c r="CM42" s="637"/>
      <c r="CN42" s="178"/>
      <c r="CO42" s="636" t="str">
        <f t="shared" si="3"/>
        <v/>
      </c>
      <c r="CP42" s="636"/>
      <c r="CQ42" s="637" t="str">
        <f>IF('各会計、関係団体の財政状況及び健全化判断比率'!BS15="","",'各会計、関係団体の財政状況及び健全化判断比率'!BS15)</f>
        <v/>
      </c>
      <c r="CR42" s="637"/>
      <c r="CS42" s="637"/>
      <c r="CT42" s="637"/>
      <c r="CU42" s="637"/>
      <c r="CV42" s="637"/>
      <c r="CW42" s="637"/>
      <c r="CX42" s="637"/>
      <c r="CY42" s="637"/>
      <c r="CZ42" s="637"/>
      <c r="DA42" s="637"/>
      <c r="DB42" s="637"/>
      <c r="DC42" s="637"/>
      <c r="DD42" s="637"/>
      <c r="DE42" s="637"/>
      <c r="DG42" s="638" t="str">
        <f>IF('各会計、関係団体の財政状況及び健全化判断比率'!BR15="","",'各会計、関係団体の財政状況及び健全化判断比率'!BR15)</f>
        <v/>
      </c>
      <c r="DH42" s="638"/>
      <c r="DI42" s="205"/>
    </row>
    <row r="43" spans="1:113" ht="32.25" customHeight="1" x14ac:dyDescent="0.15">
      <c r="B43" s="202"/>
      <c r="C43" s="636" t="str">
        <f t="shared" si="5"/>
        <v/>
      </c>
      <c r="D43" s="636"/>
      <c r="E43" s="637" t="str">
        <f>IF('各会計、関係団体の財政状況及び健全化判断比率'!B16="","",'各会計、関係団体の財政状況及び健全化判断比率'!B16)</f>
        <v/>
      </c>
      <c r="F43" s="637"/>
      <c r="G43" s="637"/>
      <c r="H43" s="637"/>
      <c r="I43" s="637"/>
      <c r="J43" s="637"/>
      <c r="K43" s="637"/>
      <c r="L43" s="637"/>
      <c r="M43" s="637"/>
      <c r="N43" s="637"/>
      <c r="O43" s="637"/>
      <c r="P43" s="637"/>
      <c r="Q43" s="637"/>
      <c r="R43" s="637"/>
      <c r="S43" s="637"/>
      <c r="T43" s="178"/>
      <c r="U43" s="636" t="str">
        <f t="shared" si="4"/>
        <v/>
      </c>
      <c r="V43" s="636"/>
      <c r="W43" s="637"/>
      <c r="X43" s="637"/>
      <c r="Y43" s="637"/>
      <c r="Z43" s="637"/>
      <c r="AA43" s="637"/>
      <c r="AB43" s="637"/>
      <c r="AC43" s="637"/>
      <c r="AD43" s="637"/>
      <c r="AE43" s="637"/>
      <c r="AF43" s="637"/>
      <c r="AG43" s="637"/>
      <c r="AH43" s="637"/>
      <c r="AI43" s="637"/>
      <c r="AJ43" s="637"/>
      <c r="AK43" s="637"/>
      <c r="AL43" s="178"/>
      <c r="AM43" s="636" t="str">
        <f t="shared" si="0"/>
        <v/>
      </c>
      <c r="AN43" s="636"/>
      <c r="AO43" s="637"/>
      <c r="AP43" s="637"/>
      <c r="AQ43" s="637"/>
      <c r="AR43" s="637"/>
      <c r="AS43" s="637"/>
      <c r="AT43" s="637"/>
      <c r="AU43" s="637"/>
      <c r="AV43" s="637"/>
      <c r="AW43" s="637"/>
      <c r="AX43" s="637"/>
      <c r="AY43" s="637"/>
      <c r="AZ43" s="637"/>
      <c r="BA43" s="637"/>
      <c r="BB43" s="637"/>
      <c r="BC43" s="637"/>
      <c r="BD43" s="178"/>
      <c r="BE43" s="636" t="str">
        <f t="shared" si="1"/>
        <v/>
      </c>
      <c r="BF43" s="636"/>
      <c r="BG43" s="637"/>
      <c r="BH43" s="637"/>
      <c r="BI43" s="637"/>
      <c r="BJ43" s="637"/>
      <c r="BK43" s="637"/>
      <c r="BL43" s="637"/>
      <c r="BM43" s="637"/>
      <c r="BN43" s="637"/>
      <c r="BO43" s="637"/>
      <c r="BP43" s="637"/>
      <c r="BQ43" s="637"/>
      <c r="BR43" s="637"/>
      <c r="BS43" s="637"/>
      <c r="BT43" s="637"/>
      <c r="BU43" s="637"/>
      <c r="BV43" s="178"/>
      <c r="BW43" s="636">
        <f t="shared" si="2"/>
        <v>20</v>
      </c>
      <c r="BX43" s="636"/>
      <c r="BY43" s="637" t="str">
        <f>IF('各会計、関係団体の財政状況及び健全化判断比率'!B77="","",'各会計、関係団体の財政状況及び健全化判断比率'!B77)</f>
        <v>福岡県介護保険広域連合（一般会計）</v>
      </c>
      <c r="BZ43" s="637"/>
      <c r="CA43" s="637"/>
      <c r="CB43" s="637"/>
      <c r="CC43" s="637"/>
      <c r="CD43" s="637"/>
      <c r="CE43" s="637"/>
      <c r="CF43" s="637"/>
      <c r="CG43" s="637"/>
      <c r="CH43" s="637"/>
      <c r="CI43" s="637"/>
      <c r="CJ43" s="637"/>
      <c r="CK43" s="637"/>
      <c r="CL43" s="637"/>
      <c r="CM43" s="637"/>
      <c r="CN43" s="178"/>
      <c r="CO43" s="636" t="str">
        <f t="shared" si="3"/>
        <v/>
      </c>
      <c r="CP43" s="636"/>
      <c r="CQ43" s="637" t="str">
        <f>IF('各会計、関係団体の財政状況及び健全化判断比率'!BS16="","",'各会計、関係団体の財政状況及び健全化判断比率'!BS16)</f>
        <v/>
      </c>
      <c r="CR43" s="637"/>
      <c r="CS43" s="637"/>
      <c r="CT43" s="637"/>
      <c r="CU43" s="637"/>
      <c r="CV43" s="637"/>
      <c r="CW43" s="637"/>
      <c r="CX43" s="637"/>
      <c r="CY43" s="637"/>
      <c r="CZ43" s="637"/>
      <c r="DA43" s="637"/>
      <c r="DB43" s="637"/>
      <c r="DC43" s="637"/>
      <c r="DD43" s="637"/>
      <c r="DE43" s="637"/>
      <c r="DG43" s="638" t="str">
        <f>IF('各会計、関係団体の財政状況及び健全化判断比率'!BR16="","",'各会計、関係団体の財政状況及び健全化判断比率'!BR16)</f>
        <v/>
      </c>
      <c r="DH43" s="638"/>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206</v>
      </c>
      <c r="E46" s="639" t="s">
        <v>207</v>
      </c>
      <c r="F46" s="639"/>
      <c r="G46" s="639"/>
      <c r="H46" s="639"/>
      <c r="I46" s="639"/>
      <c r="J46" s="639"/>
      <c r="K46" s="639"/>
      <c r="L46" s="639"/>
      <c r="M46" s="639"/>
      <c r="N46" s="639"/>
      <c r="O46" s="639"/>
      <c r="P46" s="639"/>
      <c r="Q46" s="639"/>
      <c r="R46" s="639"/>
      <c r="S46" s="639"/>
      <c r="T46" s="639"/>
      <c r="U46" s="639"/>
      <c r="V46" s="639"/>
      <c r="W46" s="639"/>
      <c r="X46" s="639"/>
      <c r="Y46" s="639"/>
      <c r="Z46" s="639"/>
      <c r="AA46" s="639"/>
      <c r="AB46" s="639"/>
      <c r="AC46" s="639"/>
      <c r="AD46" s="639"/>
      <c r="AE46" s="639"/>
      <c r="AF46" s="639"/>
      <c r="AG46" s="639"/>
      <c r="AH46" s="639"/>
      <c r="AI46" s="639"/>
      <c r="AJ46" s="639"/>
      <c r="AK46" s="639"/>
      <c r="AL46" s="639"/>
      <c r="AM46" s="639"/>
      <c r="AN46" s="639"/>
      <c r="AO46" s="639"/>
      <c r="AP46" s="639"/>
      <c r="AQ46" s="639"/>
      <c r="AR46" s="639"/>
      <c r="AS46" s="639"/>
      <c r="AT46" s="639"/>
      <c r="AU46" s="639"/>
      <c r="AV46" s="639"/>
      <c r="AW46" s="639"/>
      <c r="AX46" s="639"/>
      <c r="AY46" s="639"/>
      <c r="AZ46" s="639"/>
      <c r="BA46" s="639"/>
      <c r="BB46" s="639"/>
      <c r="BC46" s="639"/>
      <c r="BD46" s="639"/>
      <c r="BE46" s="639"/>
      <c r="BF46" s="639"/>
      <c r="BG46" s="639"/>
      <c r="BH46" s="639"/>
      <c r="BI46" s="639"/>
      <c r="BJ46" s="639"/>
      <c r="BK46" s="639"/>
      <c r="BL46" s="639"/>
      <c r="BM46" s="639"/>
      <c r="BN46" s="639"/>
      <c r="BO46" s="639"/>
      <c r="BP46" s="639"/>
      <c r="BQ46" s="639"/>
      <c r="BR46" s="639"/>
      <c r="BS46" s="639"/>
      <c r="BT46" s="639"/>
      <c r="BU46" s="639"/>
      <c r="BV46" s="639"/>
      <c r="BW46" s="639"/>
      <c r="BX46" s="639"/>
      <c r="BY46" s="639"/>
      <c r="BZ46" s="639"/>
      <c r="CA46" s="639"/>
      <c r="CB46" s="639"/>
      <c r="CC46" s="639"/>
      <c r="CD46" s="639"/>
      <c r="CE46" s="639"/>
      <c r="CF46" s="639"/>
      <c r="CG46" s="639"/>
      <c r="CH46" s="639"/>
      <c r="CI46" s="639"/>
      <c r="CJ46" s="639"/>
      <c r="CK46" s="639"/>
      <c r="CL46" s="639"/>
      <c r="CM46" s="639"/>
      <c r="CN46" s="639"/>
      <c r="CO46" s="639"/>
      <c r="CP46" s="639"/>
      <c r="CQ46" s="639"/>
      <c r="CR46" s="639"/>
      <c r="CS46" s="639"/>
      <c r="CT46" s="639"/>
      <c r="CU46" s="639"/>
      <c r="CV46" s="639"/>
      <c r="CW46" s="639"/>
      <c r="CX46" s="639"/>
      <c r="CY46" s="639"/>
      <c r="CZ46" s="639"/>
      <c r="DA46" s="639"/>
      <c r="DB46" s="639"/>
      <c r="DC46" s="639"/>
      <c r="DD46" s="639"/>
      <c r="DE46" s="639"/>
      <c r="DF46" s="639"/>
      <c r="DG46" s="639"/>
      <c r="DH46" s="639"/>
      <c r="DI46" s="639"/>
    </row>
    <row r="47" spans="1:113" x14ac:dyDescent="0.15">
      <c r="E47" s="639" t="s">
        <v>208</v>
      </c>
      <c r="F47" s="639"/>
      <c r="G47" s="639"/>
      <c r="H47" s="639"/>
      <c r="I47" s="639"/>
      <c r="J47" s="639"/>
      <c r="K47" s="639"/>
      <c r="L47" s="639"/>
      <c r="M47" s="639"/>
      <c r="N47" s="639"/>
      <c r="O47" s="639"/>
      <c r="P47" s="639"/>
      <c r="Q47" s="639"/>
      <c r="R47" s="639"/>
      <c r="S47" s="639"/>
      <c r="T47" s="639"/>
      <c r="U47" s="639"/>
      <c r="V47" s="639"/>
      <c r="W47" s="639"/>
      <c r="X47" s="639"/>
      <c r="Y47" s="639"/>
      <c r="Z47" s="639"/>
      <c r="AA47" s="639"/>
      <c r="AB47" s="639"/>
      <c r="AC47" s="639"/>
      <c r="AD47" s="639"/>
      <c r="AE47" s="639"/>
      <c r="AF47" s="639"/>
      <c r="AG47" s="639"/>
      <c r="AH47" s="639"/>
      <c r="AI47" s="639"/>
      <c r="AJ47" s="639"/>
      <c r="AK47" s="639"/>
      <c r="AL47" s="639"/>
      <c r="AM47" s="639"/>
      <c r="AN47" s="639"/>
      <c r="AO47" s="639"/>
      <c r="AP47" s="639"/>
      <c r="AQ47" s="639"/>
      <c r="AR47" s="639"/>
      <c r="AS47" s="639"/>
      <c r="AT47" s="639"/>
      <c r="AU47" s="639"/>
      <c r="AV47" s="639"/>
      <c r="AW47" s="639"/>
      <c r="AX47" s="639"/>
      <c r="AY47" s="639"/>
      <c r="AZ47" s="639"/>
      <c r="BA47" s="639"/>
      <c r="BB47" s="639"/>
      <c r="BC47" s="639"/>
      <c r="BD47" s="639"/>
      <c r="BE47" s="639"/>
      <c r="BF47" s="639"/>
      <c r="BG47" s="639"/>
      <c r="BH47" s="639"/>
      <c r="BI47" s="639"/>
      <c r="BJ47" s="639"/>
      <c r="BK47" s="639"/>
      <c r="BL47" s="639"/>
      <c r="BM47" s="639"/>
      <c r="BN47" s="639"/>
      <c r="BO47" s="639"/>
      <c r="BP47" s="639"/>
      <c r="BQ47" s="639"/>
      <c r="BR47" s="639"/>
      <c r="BS47" s="639"/>
      <c r="BT47" s="639"/>
      <c r="BU47" s="639"/>
      <c r="BV47" s="639"/>
      <c r="BW47" s="639"/>
      <c r="BX47" s="639"/>
      <c r="BY47" s="639"/>
      <c r="BZ47" s="639"/>
      <c r="CA47" s="639"/>
      <c r="CB47" s="639"/>
      <c r="CC47" s="639"/>
      <c r="CD47" s="639"/>
      <c r="CE47" s="639"/>
      <c r="CF47" s="639"/>
      <c r="CG47" s="639"/>
      <c r="CH47" s="639"/>
      <c r="CI47" s="639"/>
      <c r="CJ47" s="639"/>
      <c r="CK47" s="639"/>
      <c r="CL47" s="639"/>
      <c r="CM47" s="639"/>
      <c r="CN47" s="639"/>
      <c r="CO47" s="639"/>
      <c r="CP47" s="639"/>
      <c r="CQ47" s="639"/>
      <c r="CR47" s="639"/>
      <c r="CS47" s="639"/>
      <c r="CT47" s="639"/>
      <c r="CU47" s="639"/>
      <c r="CV47" s="639"/>
      <c r="CW47" s="639"/>
      <c r="CX47" s="639"/>
      <c r="CY47" s="639"/>
      <c r="CZ47" s="639"/>
      <c r="DA47" s="639"/>
      <c r="DB47" s="639"/>
      <c r="DC47" s="639"/>
      <c r="DD47" s="639"/>
      <c r="DE47" s="639"/>
      <c r="DF47" s="639"/>
      <c r="DG47" s="639"/>
      <c r="DH47" s="639"/>
      <c r="DI47" s="639"/>
    </row>
    <row r="48" spans="1:113" x14ac:dyDescent="0.15">
      <c r="E48" s="639" t="s">
        <v>209</v>
      </c>
      <c r="F48" s="639"/>
      <c r="G48" s="639"/>
      <c r="H48" s="639"/>
      <c r="I48" s="639"/>
      <c r="J48" s="639"/>
      <c r="K48" s="639"/>
      <c r="L48" s="639"/>
      <c r="M48" s="639"/>
      <c r="N48" s="639"/>
      <c r="O48" s="639"/>
      <c r="P48" s="639"/>
      <c r="Q48" s="639"/>
      <c r="R48" s="639"/>
      <c r="S48" s="639"/>
      <c r="T48" s="639"/>
      <c r="U48" s="639"/>
      <c r="V48" s="639"/>
      <c r="W48" s="639"/>
      <c r="X48" s="639"/>
      <c r="Y48" s="639"/>
      <c r="Z48" s="639"/>
      <c r="AA48" s="639"/>
      <c r="AB48" s="639"/>
      <c r="AC48" s="639"/>
      <c r="AD48" s="639"/>
      <c r="AE48" s="639"/>
      <c r="AF48" s="639"/>
      <c r="AG48" s="639"/>
      <c r="AH48" s="639"/>
      <c r="AI48" s="639"/>
      <c r="AJ48" s="639"/>
      <c r="AK48" s="639"/>
      <c r="AL48" s="639"/>
      <c r="AM48" s="639"/>
      <c r="AN48" s="639"/>
      <c r="AO48" s="639"/>
      <c r="AP48" s="639"/>
      <c r="AQ48" s="639"/>
      <c r="AR48" s="639"/>
      <c r="AS48" s="639"/>
      <c r="AT48" s="639"/>
      <c r="AU48" s="639"/>
      <c r="AV48" s="639"/>
      <c r="AW48" s="639"/>
      <c r="AX48" s="639"/>
      <c r="AY48" s="639"/>
      <c r="AZ48" s="639"/>
      <c r="BA48" s="639"/>
      <c r="BB48" s="639"/>
      <c r="BC48" s="639"/>
      <c r="BD48" s="639"/>
      <c r="BE48" s="639"/>
      <c r="BF48" s="639"/>
      <c r="BG48" s="639"/>
      <c r="BH48" s="639"/>
      <c r="BI48" s="639"/>
      <c r="BJ48" s="639"/>
      <c r="BK48" s="639"/>
      <c r="BL48" s="639"/>
      <c r="BM48" s="639"/>
      <c r="BN48" s="639"/>
      <c r="BO48" s="639"/>
      <c r="BP48" s="639"/>
      <c r="BQ48" s="639"/>
      <c r="BR48" s="639"/>
      <c r="BS48" s="639"/>
      <c r="BT48" s="639"/>
      <c r="BU48" s="639"/>
      <c r="BV48" s="639"/>
      <c r="BW48" s="639"/>
      <c r="BX48" s="639"/>
      <c r="BY48" s="639"/>
      <c r="BZ48" s="639"/>
      <c r="CA48" s="639"/>
      <c r="CB48" s="639"/>
      <c r="CC48" s="639"/>
      <c r="CD48" s="639"/>
      <c r="CE48" s="639"/>
      <c r="CF48" s="639"/>
      <c r="CG48" s="639"/>
      <c r="CH48" s="639"/>
      <c r="CI48" s="639"/>
      <c r="CJ48" s="639"/>
      <c r="CK48" s="639"/>
      <c r="CL48" s="639"/>
      <c r="CM48" s="639"/>
      <c r="CN48" s="639"/>
      <c r="CO48" s="639"/>
      <c r="CP48" s="639"/>
      <c r="CQ48" s="639"/>
      <c r="CR48" s="639"/>
      <c r="CS48" s="639"/>
      <c r="CT48" s="639"/>
      <c r="CU48" s="639"/>
      <c r="CV48" s="639"/>
      <c r="CW48" s="639"/>
      <c r="CX48" s="639"/>
      <c r="CY48" s="639"/>
      <c r="CZ48" s="639"/>
      <c r="DA48" s="639"/>
      <c r="DB48" s="639"/>
      <c r="DC48" s="639"/>
      <c r="DD48" s="639"/>
      <c r="DE48" s="639"/>
      <c r="DF48" s="639"/>
      <c r="DG48" s="639"/>
      <c r="DH48" s="639"/>
      <c r="DI48" s="639"/>
    </row>
    <row r="49" spans="5:113" x14ac:dyDescent="0.15">
      <c r="E49" s="640" t="s">
        <v>210</v>
      </c>
      <c r="F49" s="640"/>
      <c r="G49" s="640"/>
      <c r="H49" s="640"/>
      <c r="I49" s="640"/>
      <c r="J49" s="640"/>
      <c r="K49" s="640"/>
      <c r="L49" s="640"/>
      <c r="M49" s="640"/>
      <c r="N49" s="640"/>
      <c r="O49" s="640"/>
      <c r="P49" s="640"/>
      <c r="Q49" s="640"/>
      <c r="R49" s="640"/>
      <c r="S49" s="640"/>
      <c r="T49" s="640"/>
      <c r="U49" s="640"/>
      <c r="V49" s="640"/>
      <c r="W49" s="640"/>
      <c r="X49" s="640"/>
      <c r="Y49" s="640"/>
      <c r="Z49" s="640"/>
      <c r="AA49" s="640"/>
      <c r="AB49" s="640"/>
      <c r="AC49" s="640"/>
      <c r="AD49" s="640"/>
      <c r="AE49" s="640"/>
      <c r="AF49" s="640"/>
      <c r="AG49" s="640"/>
      <c r="AH49" s="640"/>
      <c r="AI49" s="640"/>
      <c r="AJ49" s="640"/>
      <c r="AK49" s="640"/>
      <c r="AL49" s="640"/>
      <c r="AM49" s="640"/>
      <c r="AN49" s="640"/>
      <c r="AO49" s="640"/>
      <c r="AP49" s="640"/>
      <c r="AQ49" s="640"/>
      <c r="AR49" s="640"/>
      <c r="AS49" s="640"/>
      <c r="AT49" s="640"/>
      <c r="AU49" s="640"/>
      <c r="AV49" s="640"/>
      <c r="AW49" s="640"/>
      <c r="AX49" s="640"/>
      <c r="AY49" s="640"/>
      <c r="AZ49" s="640"/>
      <c r="BA49" s="640"/>
      <c r="BB49" s="640"/>
      <c r="BC49" s="640"/>
      <c r="BD49" s="640"/>
      <c r="BE49" s="640"/>
      <c r="BF49" s="640"/>
      <c r="BG49" s="640"/>
      <c r="BH49" s="640"/>
      <c r="BI49" s="640"/>
      <c r="BJ49" s="640"/>
      <c r="BK49" s="640"/>
      <c r="BL49" s="640"/>
      <c r="BM49" s="640"/>
      <c r="BN49" s="640"/>
      <c r="BO49" s="640"/>
      <c r="BP49" s="640"/>
      <c r="BQ49" s="640"/>
      <c r="BR49" s="640"/>
      <c r="BS49" s="640"/>
      <c r="BT49" s="640"/>
      <c r="BU49" s="640"/>
      <c r="BV49" s="640"/>
      <c r="BW49" s="640"/>
      <c r="BX49" s="640"/>
      <c r="BY49" s="640"/>
      <c r="BZ49" s="640"/>
      <c r="CA49" s="640"/>
      <c r="CB49" s="640"/>
      <c r="CC49" s="640"/>
      <c r="CD49" s="640"/>
      <c r="CE49" s="640"/>
      <c r="CF49" s="640"/>
      <c r="CG49" s="640"/>
      <c r="CH49" s="640"/>
      <c r="CI49" s="640"/>
      <c r="CJ49" s="640"/>
      <c r="CK49" s="640"/>
      <c r="CL49" s="640"/>
      <c r="CM49" s="640"/>
      <c r="CN49" s="640"/>
      <c r="CO49" s="640"/>
      <c r="CP49" s="640"/>
      <c r="CQ49" s="640"/>
      <c r="CR49" s="640"/>
      <c r="CS49" s="640"/>
      <c r="CT49" s="640"/>
      <c r="CU49" s="640"/>
      <c r="CV49" s="640"/>
      <c r="CW49" s="640"/>
      <c r="CX49" s="640"/>
      <c r="CY49" s="640"/>
      <c r="CZ49" s="640"/>
      <c r="DA49" s="640"/>
      <c r="DB49" s="640"/>
      <c r="DC49" s="640"/>
      <c r="DD49" s="640"/>
      <c r="DE49" s="640"/>
      <c r="DF49" s="640"/>
      <c r="DG49" s="640"/>
      <c r="DH49" s="640"/>
      <c r="DI49" s="640"/>
    </row>
    <row r="50" spans="5:113" x14ac:dyDescent="0.15">
      <c r="E50" s="639" t="s">
        <v>211</v>
      </c>
      <c r="F50" s="639"/>
      <c r="G50" s="639"/>
      <c r="H50" s="639"/>
      <c r="I50" s="639"/>
      <c r="J50" s="639"/>
      <c r="K50" s="639"/>
      <c r="L50" s="639"/>
      <c r="M50" s="639"/>
      <c r="N50" s="639"/>
      <c r="O50" s="639"/>
      <c r="P50" s="639"/>
      <c r="Q50" s="639"/>
      <c r="R50" s="639"/>
      <c r="S50" s="639"/>
      <c r="T50" s="639"/>
      <c r="U50" s="639"/>
      <c r="V50" s="639"/>
      <c r="W50" s="639"/>
      <c r="X50" s="639"/>
      <c r="Y50" s="639"/>
      <c r="Z50" s="639"/>
      <c r="AA50" s="639"/>
      <c r="AB50" s="639"/>
      <c r="AC50" s="639"/>
      <c r="AD50" s="639"/>
      <c r="AE50" s="639"/>
      <c r="AF50" s="639"/>
      <c r="AG50" s="639"/>
      <c r="AH50" s="639"/>
      <c r="AI50" s="639"/>
      <c r="AJ50" s="639"/>
      <c r="AK50" s="639"/>
      <c r="AL50" s="639"/>
      <c r="AM50" s="639"/>
      <c r="AN50" s="639"/>
      <c r="AO50" s="639"/>
      <c r="AP50" s="639"/>
      <c r="AQ50" s="639"/>
      <c r="AR50" s="639"/>
      <c r="AS50" s="639"/>
      <c r="AT50" s="639"/>
      <c r="AU50" s="639"/>
      <c r="AV50" s="639"/>
      <c r="AW50" s="639"/>
      <c r="AX50" s="639"/>
      <c r="AY50" s="639"/>
      <c r="AZ50" s="639"/>
      <c r="BA50" s="639"/>
      <c r="BB50" s="639"/>
      <c r="BC50" s="639"/>
      <c r="BD50" s="639"/>
      <c r="BE50" s="639"/>
      <c r="BF50" s="639"/>
      <c r="BG50" s="639"/>
      <c r="BH50" s="639"/>
      <c r="BI50" s="639"/>
      <c r="BJ50" s="639"/>
      <c r="BK50" s="639"/>
      <c r="BL50" s="639"/>
      <c r="BM50" s="639"/>
      <c r="BN50" s="639"/>
      <c r="BO50" s="639"/>
      <c r="BP50" s="639"/>
      <c r="BQ50" s="639"/>
      <c r="BR50" s="639"/>
      <c r="BS50" s="639"/>
      <c r="BT50" s="639"/>
      <c r="BU50" s="639"/>
      <c r="BV50" s="639"/>
      <c r="BW50" s="639"/>
      <c r="BX50" s="639"/>
      <c r="BY50" s="639"/>
      <c r="BZ50" s="639"/>
      <c r="CA50" s="639"/>
      <c r="CB50" s="639"/>
      <c r="CC50" s="639"/>
      <c r="CD50" s="639"/>
      <c r="CE50" s="639"/>
      <c r="CF50" s="639"/>
      <c r="CG50" s="639"/>
      <c r="CH50" s="639"/>
      <c r="CI50" s="639"/>
      <c r="CJ50" s="639"/>
      <c r="CK50" s="639"/>
      <c r="CL50" s="639"/>
      <c r="CM50" s="639"/>
      <c r="CN50" s="639"/>
      <c r="CO50" s="639"/>
      <c r="CP50" s="639"/>
      <c r="CQ50" s="639"/>
      <c r="CR50" s="639"/>
      <c r="CS50" s="639"/>
      <c r="CT50" s="639"/>
      <c r="CU50" s="639"/>
      <c r="CV50" s="639"/>
      <c r="CW50" s="639"/>
      <c r="CX50" s="639"/>
      <c r="CY50" s="639"/>
      <c r="CZ50" s="639"/>
      <c r="DA50" s="639"/>
      <c r="DB50" s="639"/>
      <c r="DC50" s="639"/>
      <c r="DD50" s="639"/>
      <c r="DE50" s="639"/>
      <c r="DF50" s="639"/>
      <c r="DG50" s="639"/>
      <c r="DH50" s="639"/>
      <c r="DI50" s="639"/>
    </row>
    <row r="51" spans="5:113" x14ac:dyDescent="0.15">
      <c r="E51" s="639" t="s">
        <v>212</v>
      </c>
      <c r="F51" s="639"/>
      <c r="G51" s="639"/>
      <c r="H51" s="639"/>
      <c r="I51" s="639"/>
      <c r="J51" s="639"/>
      <c r="K51" s="639"/>
      <c r="L51" s="639"/>
      <c r="M51" s="639"/>
      <c r="N51" s="639"/>
      <c r="O51" s="639"/>
      <c r="P51" s="639"/>
      <c r="Q51" s="639"/>
      <c r="R51" s="639"/>
      <c r="S51" s="639"/>
      <c r="T51" s="639"/>
      <c r="U51" s="639"/>
      <c r="V51" s="639"/>
      <c r="W51" s="639"/>
      <c r="X51" s="639"/>
      <c r="Y51" s="639"/>
      <c r="Z51" s="639"/>
      <c r="AA51" s="639"/>
      <c r="AB51" s="639"/>
      <c r="AC51" s="639"/>
      <c r="AD51" s="639"/>
      <c r="AE51" s="639"/>
      <c r="AF51" s="639"/>
      <c r="AG51" s="639"/>
      <c r="AH51" s="639"/>
      <c r="AI51" s="639"/>
      <c r="AJ51" s="639"/>
      <c r="AK51" s="639"/>
      <c r="AL51" s="639"/>
      <c r="AM51" s="639"/>
      <c r="AN51" s="639"/>
      <c r="AO51" s="639"/>
      <c r="AP51" s="639"/>
      <c r="AQ51" s="639"/>
      <c r="AR51" s="639"/>
      <c r="AS51" s="639"/>
      <c r="AT51" s="639"/>
      <c r="AU51" s="639"/>
      <c r="AV51" s="639"/>
      <c r="AW51" s="639"/>
      <c r="AX51" s="639"/>
      <c r="AY51" s="639"/>
      <c r="AZ51" s="639"/>
      <c r="BA51" s="639"/>
      <c r="BB51" s="639"/>
      <c r="BC51" s="639"/>
      <c r="BD51" s="639"/>
      <c r="BE51" s="639"/>
      <c r="BF51" s="639"/>
      <c r="BG51" s="639"/>
      <c r="BH51" s="639"/>
      <c r="BI51" s="639"/>
      <c r="BJ51" s="639"/>
      <c r="BK51" s="639"/>
      <c r="BL51" s="639"/>
      <c r="BM51" s="639"/>
      <c r="BN51" s="639"/>
      <c r="BO51" s="639"/>
      <c r="BP51" s="639"/>
      <c r="BQ51" s="639"/>
      <c r="BR51" s="639"/>
      <c r="BS51" s="639"/>
      <c r="BT51" s="639"/>
      <c r="BU51" s="639"/>
      <c r="BV51" s="639"/>
      <c r="BW51" s="639"/>
      <c r="BX51" s="639"/>
      <c r="BY51" s="639"/>
      <c r="BZ51" s="639"/>
      <c r="CA51" s="639"/>
      <c r="CB51" s="639"/>
      <c r="CC51" s="639"/>
      <c r="CD51" s="639"/>
      <c r="CE51" s="639"/>
      <c r="CF51" s="639"/>
      <c r="CG51" s="639"/>
      <c r="CH51" s="639"/>
      <c r="CI51" s="639"/>
      <c r="CJ51" s="639"/>
      <c r="CK51" s="639"/>
      <c r="CL51" s="639"/>
      <c r="CM51" s="639"/>
      <c r="CN51" s="639"/>
      <c r="CO51" s="639"/>
      <c r="CP51" s="639"/>
      <c r="CQ51" s="639"/>
      <c r="CR51" s="639"/>
      <c r="CS51" s="639"/>
      <c r="CT51" s="639"/>
      <c r="CU51" s="639"/>
      <c r="CV51" s="639"/>
      <c r="CW51" s="639"/>
      <c r="CX51" s="639"/>
      <c r="CY51" s="639"/>
      <c r="CZ51" s="639"/>
      <c r="DA51" s="639"/>
      <c r="DB51" s="639"/>
      <c r="DC51" s="639"/>
      <c r="DD51" s="639"/>
      <c r="DE51" s="639"/>
      <c r="DF51" s="639"/>
      <c r="DG51" s="639"/>
      <c r="DH51" s="639"/>
      <c r="DI51" s="639"/>
    </row>
    <row r="52" spans="5:113" x14ac:dyDescent="0.15">
      <c r="E52" s="639" t="s">
        <v>213</v>
      </c>
      <c r="F52" s="639"/>
      <c r="G52" s="639"/>
      <c r="H52" s="639"/>
      <c r="I52" s="639"/>
      <c r="J52" s="639"/>
      <c r="K52" s="639"/>
      <c r="L52" s="639"/>
      <c r="M52" s="639"/>
      <c r="N52" s="639"/>
      <c r="O52" s="639"/>
      <c r="P52" s="639"/>
      <c r="Q52" s="639"/>
      <c r="R52" s="639"/>
      <c r="S52" s="639"/>
      <c r="T52" s="639"/>
      <c r="U52" s="639"/>
      <c r="V52" s="639"/>
      <c r="W52" s="639"/>
      <c r="X52" s="639"/>
      <c r="Y52" s="639"/>
      <c r="Z52" s="639"/>
      <c r="AA52" s="639"/>
      <c r="AB52" s="639"/>
      <c r="AC52" s="639"/>
      <c r="AD52" s="639"/>
      <c r="AE52" s="639"/>
      <c r="AF52" s="639"/>
      <c r="AG52" s="639"/>
      <c r="AH52" s="639"/>
      <c r="AI52" s="639"/>
      <c r="AJ52" s="639"/>
      <c r="AK52" s="639"/>
      <c r="AL52" s="639"/>
      <c r="AM52" s="639"/>
      <c r="AN52" s="639"/>
      <c r="AO52" s="639"/>
      <c r="AP52" s="639"/>
      <c r="AQ52" s="639"/>
      <c r="AR52" s="639"/>
      <c r="AS52" s="639"/>
      <c r="AT52" s="639"/>
      <c r="AU52" s="639"/>
      <c r="AV52" s="639"/>
      <c r="AW52" s="639"/>
      <c r="AX52" s="639"/>
      <c r="AY52" s="639"/>
      <c r="AZ52" s="639"/>
      <c r="BA52" s="639"/>
      <c r="BB52" s="639"/>
      <c r="BC52" s="639"/>
      <c r="BD52" s="639"/>
      <c r="BE52" s="639"/>
      <c r="BF52" s="639"/>
      <c r="BG52" s="639"/>
      <c r="BH52" s="639"/>
      <c r="BI52" s="639"/>
      <c r="BJ52" s="639"/>
      <c r="BK52" s="639"/>
      <c r="BL52" s="639"/>
      <c r="BM52" s="639"/>
      <c r="BN52" s="639"/>
      <c r="BO52" s="639"/>
      <c r="BP52" s="639"/>
      <c r="BQ52" s="639"/>
      <c r="BR52" s="639"/>
      <c r="BS52" s="639"/>
      <c r="BT52" s="639"/>
      <c r="BU52" s="639"/>
      <c r="BV52" s="639"/>
      <c r="BW52" s="639"/>
      <c r="BX52" s="639"/>
      <c r="BY52" s="639"/>
      <c r="BZ52" s="639"/>
      <c r="CA52" s="639"/>
      <c r="CB52" s="639"/>
      <c r="CC52" s="639"/>
      <c r="CD52" s="639"/>
      <c r="CE52" s="639"/>
      <c r="CF52" s="639"/>
      <c r="CG52" s="639"/>
      <c r="CH52" s="639"/>
      <c r="CI52" s="639"/>
      <c r="CJ52" s="639"/>
      <c r="CK52" s="639"/>
      <c r="CL52" s="639"/>
      <c r="CM52" s="639"/>
      <c r="CN52" s="639"/>
      <c r="CO52" s="639"/>
      <c r="CP52" s="639"/>
      <c r="CQ52" s="639"/>
      <c r="CR52" s="639"/>
      <c r="CS52" s="639"/>
      <c r="CT52" s="639"/>
      <c r="CU52" s="639"/>
      <c r="CV52" s="639"/>
      <c r="CW52" s="639"/>
      <c r="CX52" s="639"/>
      <c r="CY52" s="639"/>
      <c r="CZ52" s="639"/>
      <c r="DA52" s="639"/>
      <c r="DB52" s="639"/>
      <c r="DC52" s="639"/>
      <c r="DD52" s="639"/>
      <c r="DE52" s="639"/>
      <c r="DF52" s="639"/>
      <c r="DG52" s="639"/>
      <c r="DH52" s="639"/>
      <c r="DI52" s="639"/>
    </row>
    <row r="53" spans="5:113" x14ac:dyDescent="0.15">
      <c r="E53" s="177" t="s">
        <v>610</v>
      </c>
    </row>
    <row r="54" spans="5:113" x14ac:dyDescent="0.15"/>
    <row r="55" spans="5:113" x14ac:dyDescent="0.15"/>
    <row r="56" spans="5:113" x14ac:dyDescent="0.15"/>
  </sheetData>
  <sheetProtection password="C5BB" sheet="1" objects="1" scenarios="1"/>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0"/>
  <sheetViews>
    <sheetView showGridLines="0" workbookViewId="0">
      <selection activeCell="AL22" sqref="AL22:AO22"/>
    </sheetView>
  </sheetViews>
  <sheetFormatPr defaultColWidth="0" defaultRowHeight="11.25" customHeight="1" zeroHeight="1" x14ac:dyDescent="0.15"/>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781" t="s">
        <v>214</v>
      </c>
      <c r="DI1" s="782"/>
      <c r="DJ1" s="782"/>
      <c r="DK1" s="782"/>
      <c r="DL1" s="782"/>
      <c r="DM1" s="782"/>
      <c r="DN1" s="783"/>
      <c r="DO1" s="212"/>
      <c r="DP1" s="781" t="s">
        <v>567</v>
      </c>
      <c r="DQ1" s="782"/>
      <c r="DR1" s="782"/>
      <c r="DS1" s="782"/>
      <c r="DT1" s="782"/>
      <c r="DU1" s="782"/>
      <c r="DV1" s="782"/>
      <c r="DW1" s="782"/>
      <c r="DX1" s="782"/>
      <c r="DY1" s="782"/>
      <c r="DZ1" s="782"/>
      <c r="EA1" s="782"/>
      <c r="EB1" s="782"/>
      <c r="EC1" s="783"/>
      <c r="ED1" s="210"/>
      <c r="EE1" s="210"/>
      <c r="EF1" s="210"/>
      <c r="EG1" s="210"/>
      <c r="EH1" s="210"/>
      <c r="EI1" s="210"/>
      <c r="EJ1" s="210"/>
      <c r="EK1" s="210"/>
      <c r="EL1" s="210"/>
      <c r="EM1" s="210"/>
    </row>
    <row r="2" spans="2:143" ht="22.5" customHeight="1" x14ac:dyDescent="0.15">
      <c r="B2" s="213" t="s">
        <v>215</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15">
      <c r="B3" s="723" t="s">
        <v>216</v>
      </c>
      <c r="C3" s="724"/>
      <c r="D3" s="724"/>
      <c r="E3" s="724"/>
      <c r="F3" s="724"/>
      <c r="G3" s="724"/>
      <c r="H3" s="724"/>
      <c r="I3" s="724"/>
      <c r="J3" s="724"/>
      <c r="K3" s="724"/>
      <c r="L3" s="724"/>
      <c r="M3" s="724"/>
      <c r="N3" s="724"/>
      <c r="O3" s="724"/>
      <c r="P3" s="724"/>
      <c r="Q3" s="724"/>
      <c r="R3" s="724"/>
      <c r="S3" s="724"/>
      <c r="T3" s="724"/>
      <c r="U3" s="724"/>
      <c r="V3" s="724"/>
      <c r="W3" s="724"/>
      <c r="X3" s="724"/>
      <c r="Y3" s="724"/>
      <c r="Z3" s="724"/>
      <c r="AA3" s="724"/>
      <c r="AB3" s="724"/>
      <c r="AC3" s="724"/>
      <c r="AD3" s="724"/>
      <c r="AE3" s="724"/>
      <c r="AF3" s="724"/>
      <c r="AG3" s="724"/>
      <c r="AH3" s="724"/>
      <c r="AI3" s="724"/>
      <c r="AJ3" s="724"/>
      <c r="AK3" s="724"/>
      <c r="AL3" s="724"/>
      <c r="AM3" s="724"/>
      <c r="AN3" s="724"/>
      <c r="AO3" s="724"/>
      <c r="AP3" s="723" t="s">
        <v>217</v>
      </c>
      <c r="AQ3" s="724"/>
      <c r="AR3" s="724"/>
      <c r="AS3" s="724"/>
      <c r="AT3" s="724"/>
      <c r="AU3" s="724"/>
      <c r="AV3" s="724"/>
      <c r="AW3" s="724"/>
      <c r="AX3" s="724"/>
      <c r="AY3" s="724"/>
      <c r="AZ3" s="724"/>
      <c r="BA3" s="724"/>
      <c r="BB3" s="724"/>
      <c r="BC3" s="724"/>
      <c r="BD3" s="724"/>
      <c r="BE3" s="724"/>
      <c r="BF3" s="724"/>
      <c r="BG3" s="724"/>
      <c r="BH3" s="724"/>
      <c r="BI3" s="724"/>
      <c r="BJ3" s="724"/>
      <c r="BK3" s="724"/>
      <c r="BL3" s="724"/>
      <c r="BM3" s="724"/>
      <c r="BN3" s="724"/>
      <c r="BO3" s="724"/>
      <c r="BP3" s="724"/>
      <c r="BQ3" s="724"/>
      <c r="BR3" s="724"/>
      <c r="BS3" s="724"/>
      <c r="BT3" s="724"/>
      <c r="BU3" s="724"/>
      <c r="BV3" s="724"/>
      <c r="BW3" s="724"/>
      <c r="BX3" s="724"/>
      <c r="BY3" s="724"/>
      <c r="BZ3" s="724"/>
      <c r="CA3" s="724"/>
      <c r="CB3" s="725"/>
      <c r="CD3" s="766" t="s">
        <v>218</v>
      </c>
      <c r="CE3" s="767"/>
      <c r="CF3" s="767"/>
      <c r="CG3" s="767"/>
      <c r="CH3" s="767"/>
      <c r="CI3" s="767"/>
      <c r="CJ3" s="767"/>
      <c r="CK3" s="767"/>
      <c r="CL3" s="767"/>
      <c r="CM3" s="767"/>
      <c r="CN3" s="767"/>
      <c r="CO3" s="767"/>
      <c r="CP3" s="767"/>
      <c r="CQ3" s="767"/>
      <c r="CR3" s="767"/>
      <c r="CS3" s="767"/>
      <c r="CT3" s="767"/>
      <c r="CU3" s="767"/>
      <c r="CV3" s="767"/>
      <c r="CW3" s="767"/>
      <c r="CX3" s="767"/>
      <c r="CY3" s="767"/>
      <c r="CZ3" s="767"/>
      <c r="DA3" s="767"/>
      <c r="DB3" s="767"/>
      <c r="DC3" s="767"/>
      <c r="DD3" s="767"/>
      <c r="DE3" s="767"/>
      <c r="DF3" s="767"/>
      <c r="DG3" s="767"/>
      <c r="DH3" s="767"/>
      <c r="DI3" s="767"/>
      <c r="DJ3" s="767"/>
      <c r="DK3" s="767"/>
      <c r="DL3" s="767"/>
      <c r="DM3" s="767"/>
      <c r="DN3" s="767"/>
      <c r="DO3" s="767"/>
      <c r="DP3" s="767"/>
      <c r="DQ3" s="767"/>
      <c r="DR3" s="767"/>
      <c r="DS3" s="767"/>
      <c r="DT3" s="767"/>
      <c r="DU3" s="767"/>
      <c r="DV3" s="767"/>
      <c r="DW3" s="767"/>
      <c r="DX3" s="767"/>
      <c r="DY3" s="767"/>
      <c r="DZ3" s="767"/>
      <c r="EA3" s="767"/>
      <c r="EB3" s="767"/>
      <c r="EC3" s="768"/>
    </row>
    <row r="4" spans="2:143" ht="11.25" customHeight="1" x14ac:dyDescent="0.15">
      <c r="B4" s="723" t="s">
        <v>1</v>
      </c>
      <c r="C4" s="724"/>
      <c r="D4" s="724"/>
      <c r="E4" s="724"/>
      <c r="F4" s="724"/>
      <c r="G4" s="724"/>
      <c r="H4" s="724"/>
      <c r="I4" s="724"/>
      <c r="J4" s="724"/>
      <c r="K4" s="724"/>
      <c r="L4" s="724"/>
      <c r="M4" s="724"/>
      <c r="N4" s="724"/>
      <c r="O4" s="724"/>
      <c r="P4" s="724"/>
      <c r="Q4" s="725"/>
      <c r="R4" s="723" t="s">
        <v>219</v>
      </c>
      <c r="S4" s="724"/>
      <c r="T4" s="724"/>
      <c r="U4" s="724"/>
      <c r="V4" s="724"/>
      <c r="W4" s="724"/>
      <c r="X4" s="724"/>
      <c r="Y4" s="725"/>
      <c r="Z4" s="723" t="s">
        <v>220</v>
      </c>
      <c r="AA4" s="724"/>
      <c r="AB4" s="724"/>
      <c r="AC4" s="725"/>
      <c r="AD4" s="723" t="s">
        <v>221</v>
      </c>
      <c r="AE4" s="724"/>
      <c r="AF4" s="724"/>
      <c r="AG4" s="724"/>
      <c r="AH4" s="724"/>
      <c r="AI4" s="724"/>
      <c r="AJ4" s="724"/>
      <c r="AK4" s="725"/>
      <c r="AL4" s="723" t="s">
        <v>220</v>
      </c>
      <c r="AM4" s="724"/>
      <c r="AN4" s="724"/>
      <c r="AO4" s="725"/>
      <c r="AP4" s="784" t="s">
        <v>222</v>
      </c>
      <c r="AQ4" s="784"/>
      <c r="AR4" s="784"/>
      <c r="AS4" s="784"/>
      <c r="AT4" s="784"/>
      <c r="AU4" s="784"/>
      <c r="AV4" s="784"/>
      <c r="AW4" s="784"/>
      <c r="AX4" s="784"/>
      <c r="AY4" s="784"/>
      <c r="AZ4" s="784"/>
      <c r="BA4" s="784"/>
      <c r="BB4" s="784"/>
      <c r="BC4" s="784"/>
      <c r="BD4" s="784"/>
      <c r="BE4" s="784"/>
      <c r="BF4" s="784"/>
      <c r="BG4" s="784" t="s">
        <v>223</v>
      </c>
      <c r="BH4" s="784"/>
      <c r="BI4" s="784"/>
      <c r="BJ4" s="784"/>
      <c r="BK4" s="784"/>
      <c r="BL4" s="784"/>
      <c r="BM4" s="784"/>
      <c r="BN4" s="784"/>
      <c r="BO4" s="784" t="s">
        <v>220</v>
      </c>
      <c r="BP4" s="784"/>
      <c r="BQ4" s="784"/>
      <c r="BR4" s="784"/>
      <c r="BS4" s="784" t="s">
        <v>224</v>
      </c>
      <c r="BT4" s="784"/>
      <c r="BU4" s="784"/>
      <c r="BV4" s="784"/>
      <c r="BW4" s="784"/>
      <c r="BX4" s="784"/>
      <c r="BY4" s="784"/>
      <c r="BZ4" s="784"/>
      <c r="CA4" s="784"/>
      <c r="CB4" s="784"/>
      <c r="CD4" s="766" t="s">
        <v>568</v>
      </c>
      <c r="CE4" s="767"/>
      <c r="CF4" s="767"/>
      <c r="CG4" s="767"/>
      <c r="CH4" s="767"/>
      <c r="CI4" s="767"/>
      <c r="CJ4" s="767"/>
      <c r="CK4" s="767"/>
      <c r="CL4" s="767"/>
      <c r="CM4" s="767"/>
      <c r="CN4" s="767"/>
      <c r="CO4" s="767"/>
      <c r="CP4" s="767"/>
      <c r="CQ4" s="767"/>
      <c r="CR4" s="767"/>
      <c r="CS4" s="767"/>
      <c r="CT4" s="767"/>
      <c r="CU4" s="767"/>
      <c r="CV4" s="767"/>
      <c r="CW4" s="767"/>
      <c r="CX4" s="767"/>
      <c r="CY4" s="767"/>
      <c r="CZ4" s="767"/>
      <c r="DA4" s="767"/>
      <c r="DB4" s="767"/>
      <c r="DC4" s="767"/>
      <c r="DD4" s="767"/>
      <c r="DE4" s="767"/>
      <c r="DF4" s="767"/>
      <c r="DG4" s="767"/>
      <c r="DH4" s="767"/>
      <c r="DI4" s="767"/>
      <c r="DJ4" s="767"/>
      <c r="DK4" s="767"/>
      <c r="DL4" s="767"/>
      <c r="DM4" s="767"/>
      <c r="DN4" s="767"/>
      <c r="DO4" s="767"/>
      <c r="DP4" s="767"/>
      <c r="DQ4" s="767"/>
      <c r="DR4" s="767"/>
      <c r="DS4" s="767"/>
      <c r="DT4" s="767"/>
      <c r="DU4" s="767"/>
      <c r="DV4" s="767"/>
      <c r="DW4" s="767"/>
      <c r="DX4" s="767"/>
      <c r="DY4" s="767"/>
      <c r="DZ4" s="767"/>
      <c r="EA4" s="767"/>
      <c r="EB4" s="767"/>
      <c r="EC4" s="768"/>
    </row>
    <row r="5" spans="2:143" s="361" customFormat="1" ht="11.25" customHeight="1" x14ac:dyDescent="0.15">
      <c r="B5" s="732" t="s">
        <v>225</v>
      </c>
      <c r="C5" s="733"/>
      <c r="D5" s="733"/>
      <c r="E5" s="733"/>
      <c r="F5" s="733"/>
      <c r="G5" s="733"/>
      <c r="H5" s="733"/>
      <c r="I5" s="733"/>
      <c r="J5" s="733"/>
      <c r="K5" s="733"/>
      <c r="L5" s="733"/>
      <c r="M5" s="733"/>
      <c r="N5" s="733"/>
      <c r="O5" s="733"/>
      <c r="P5" s="733"/>
      <c r="Q5" s="734"/>
      <c r="R5" s="717">
        <v>3269275</v>
      </c>
      <c r="S5" s="718"/>
      <c r="T5" s="718"/>
      <c r="U5" s="718"/>
      <c r="V5" s="718"/>
      <c r="W5" s="718"/>
      <c r="X5" s="718"/>
      <c r="Y5" s="761"/>
      <c r="Z5" s="779">
        <v>23.9</v>
      </c>
      <c r="AA5" s="779"/>
      <c r="AB5" s="779"/>
      <c r="AC5" s="779"/>
      <c r="AD5" s="780">
        <v>3269275</v>
      </c>
      <c r="AE5" s="780"/>
      <c r="AF5" s="780"/>
      <c r="AG5" s="780"/>
      <c r="AH5" s="780"/>
      <c r="AI5" s="780"/>
      <c r="AJ5" s="780"/>
      <c r="AK5" s="780"/>
      <c r="AL5" s="762">
        <v>45.4</v>
      </c>
      <c r="AM5" s="737"/>
      <c r="AN5" s="737"/>
      <c r="AO5" s="763"/>
      <c r="AP5" s="732" t="s">
        <v>226</v>
      </c>
      <c r="AQ5" s="733"/>
      <c r="AR5" s="733"/>
      <c r="AS5" s="733"/>
      <c r="AT5" s="733"/>
      <c r="AU5" s="733"/>
      <c r="AV5" s="733"/>
      <c r="AW5" s="733"/>
      <c r="AX5" s="733"/>
      <c r="AY5" s="733"/>
      <c r="AZ5" s="733"/>
      <c r="BA5" s="733"/>
      <c r="BB5" s="733"/>
      <c r="BC5" s="733"/>
      <c r="BD5" s="733"/>
      <c r="BE5" s="733"/>
      <c r="BF5" s="734"/>
      <c r="BG5" s="664">
        <v>3269275</v>
      </c>
      <c r="BH5" s="665"/>
      <c r="BI5" s="665"/>
      <c r="BJ5" s="665"/>
      <c r="BK5" s="665"/>
      <c r="BL5" s="665"/>
      <c r="BM5" s="665"/>
      <c r="BN5" s="666"/>
      <c r="BO5" s="691">
        <v>100</v>
      </c>
      <c r="BP5" s="691"/>
      <c r="BQ5" s="691"/>
      <c r="BR5" s="691"/>
      <c r="BS5" s="692">
        <v>161905</v>
      </c>
      <c r="BT5" s="692"/>
      <c r="BU5" s="692"/>
      <c r="BV5" s="692"/>
      <c r="BW5" s="692"/>
      <c r="BX5" s="692"/>
      <c r="BY5" s="692"/>
      <c r="BZ5" s="692"/>
      <c r="CA5" s="692"/>
      <c r="CB5" s="750"/>
      <c r="CD5" s="766" t="s">
        <v>222</v>
      </c>
      <c r="CE5" s="767"/>
      <c r="CF5" s="767"/>
      <c r="CG5" s="767"/>
      <c r="CH5" s="767"/>
      <c r="CI5" s="767"/>
      <c r="CJ5" s="767"/>
      <c r="CK5" s="767"/>
      <c r="CL5" s="767"/>
      <c r="CM5" s="767"/>
      <c r="CN5" s="767"/>
      <c r="CO5" s="767"/>
      <c r="CP5" s="767"/>
      <c r="CQ5" s="768"/>
      <c r="CR5" s="766" t="s">
        <v>227</v>
      </c>
      <c r="CS5" s="767"/>
      <c r="CT5" s="767"/>
      <c r="CU5" s="767"/>
      <c r="CV5" s="767"/>
      <c r="CW5" s="767"/>
      <c r="CX5" s="767"/>
      <c r="CY5" s="768"/>
      <c r="CZ5" s="766" t="s">
        <v>220</v>
      </c>
      <c r="DA5" s="767"/>
      <c r="DB5" s="767"/>
      <c r="DC5" s="768"/>
      <c r="DD5" s="766" t="s">
        <v>228</v>
      </c>
      <c r="DE5" s="767"/>
      <c r="DF5" s="767"/>
      <c r="DG5" s="767"/>
      <c r="DH5" s="767"/>
      <c r="DI5" s="767"/>
      <c r="DJ5" s="767"/>
      <c r="DK5" s="767"/>
      <c r="DL5" s="767"/>
      <c r="DM5" s="767"/>
      <c r="DN5" s="767"/>
      <c r="DO5" s="767"/>
      <c r="DP5" s="768"/>
      <c r="DQ5" s="766" t="s">
        <v>229</v>
      </c>
      <c r="DR5" s="767"/>
      <c r="DS5" s="767"/>
      <c r="DT5" s="767"/>
      <c r="DU5" s="767"/>
      <c r="DV5" s="767"/>
      <c r="DW5" s="767"/>
      <c r="DX5" s="767"/>
      <c r="DY5" s="767"/>
      <c r="DZ5" s="767"/>
      <c r="EA5" s="767"/>
      <c r="EB5" s="767"/>
      <c r="EC5" s="768"/>
    </row>
    <row r="6" spans="2:143" ht="11.25" customHeight="1" x14ac:dyDescent="0.15">
      <c r="B6" s="661" t="s">
        <v>230</v>
      </c>
      <c r="C6" s="662"/>
      <c r="D6" s="662"/>
      <c r="E6" s="662"/>
      <c r="F6" s="662"/>
      <c r="G6" s="662"/>
      <c r="H6" s="662"/>
      <c r="I6" s="662"/>
      <c r="J6" s="662"/>
      <c r="K6" s="662"/>
      <c r="L6" s="662"/>
      <c r="M6" s="662"/>
      <c r="N6" s="662"/>
      <c r="O6" s="662"/>
      <c r="P6" s="662"/>
      <c r="Q6" s="663"/>
      <c r="R6" s="664">
        <v>118906</v>
      </c>
      <c r="S6" s="665"/>
      <c r="T6" s="665"/>
      <c r="U6" s="665"/>
      <c r="V6" s="665"/>
      <c r="W6" s="665"/>
      <c r="X6" s="665"/>
      <c r="Y6" s="666"/>
      <c r="Z6" s="691">
        <v>0.9</v>
      </c>
      <c r="AA6" s="691"/>
      <c r="AB6" s="691"/>
      <c r="AC6" s="691"/>
      <c r="AD6" s="692">
        <v>118906</v>
      </c>
      <c r="AE6" s="692"/>
      <c r="AF6" s="692"/>
      <c r="AG6" s="692"/>
      <c r="AH6" s="692"/>
      <c r="AI6" s="692"/>
      <c r="AJ6" s="692"/>
      <c r="AK6" s="692"/>
      <c r="AL6" s="667">
        <v>1.7</v>
      </c>
      <c r="AM6" s="668"/>
      <c r="AN6" s="668"/>
      <c r="AO6" s="693"/>
      <c r="AP6" s="661" t="s">
        <v>231</v>
      </c>
      <c r="AQ6" s="662"/>
      <c r="AR6" s="662"/>
      <c r="AS6" s="662"/>
      <c r="AT6" s="662"/>
      <c r="AU6" s="662"/>
      <c r="AV6" s="662"/>
      <c r="AW6" s="662"/>
      <c r="AX6" s="662"/>
      <c r="AY6" s="662"/>
      <c r="AZ6" s="662"/>
      <c r="BA6" s="662"/>
      <c r="BB6" s="662"/>
      <c r="BC6" s="662"/>
      <c r="BD6" s="662"/>
      <c r="BE6" s="662"/>
      <c r="BF6" s="663"/>
      <c r="BG6" s="664">
        <v>3269275</v>
      </c>
      <c r="BH6" s="665"/>
      <c r="BI6" s="665"/>
      <c r="BJ6" s="665"/>
      <c r="BK6" s="665"/>
      <c r="BL6" s="665"/>
      <c r="BM6" s="665"/>
      <c r="BN6" s="666"/>
      <c r="BO6" s="691">
        <v>100</v>
      </c>
      <c r="BP6" s="691"/>
      <c r="BQ6" s="691"/>
      <c r="BR6" s="691"/>
      <c r="BS6" s="692">
        <v>161905</v>
      </c>
      <c r="BT6" s="692"/>
      <c r="BU6" s="692"/>
      <c r="BV6" s="692"/>
      <c r="BW6" s="692"/>
      <c r="BX6" s="692"/>
      <c r="BY6" s="692"/>
      <c r="BZ6" s="692"/>
      <c r="CA6" s="692"/>
      <c r="CB6" s="750"/>
      <c r="CD6" s="720" t="s">
        <v>232</v>
      </c>
      <c r="CE6" s="721"/>
      <c r="CF6" s="721"/>
      <c r="CG6" s="721"/>
      <c r="CH6" s="721"/>
      <c r="CI6" s="721"/>
      <c r="CJ6" s="721"/>
      <c r="CK6" s="721"/>
      <c r="CL6" s="721"/>
      <c r="CM6" s="721"/>
      <c r="CN6" s="721"/>
      <c r="CO6" s="721"/>
      <c r="CP6" s="721"/>
      <c r="CQ6" s="722"/>
      <c r="CR6" s="664">
        <v>129858</v>
      </c>
      <c r="CS6" s="665"/>
      <c r="CT6" s="665"/>
      <c r="CU6" s="665"/>
      <c r="CV6" s="665"/>
      <c r="CW6" s="665"/>
      <c r="CX6" s="665"/>
      <c r="CY6" s="666"/>
      <c r="CZ6" s="762">
        <v>1</v>
      </c>
      <c r="DA6" s="737"/>
      <c r="DB6" s="737"/>
      <c r="DC6" s="765"/>
      <c r="DD6" s="670" t="s">
        <v>569</v>
      </c>
      <c r="DE6" s="665"/>
      <c r="DF6" s="665"/>
      <c r="DG6" s="665"/>
      <c r="DH6" s="665"/>
      <c r="DI6" s="665"/>
      <c r="DJ6" s="665"/>
      <c r="DK6" s="665"/>
      <c r="DL6" s="665"/>
      <c r="DM6" s="665"/>
      <c r="DN6" s="665"/>
      <c r="DO6" s="665"/>
      <c r="DP6" s="666"/>
      <c r="DQ6" s="670">
        <v>129858</v>
      </c>
      <c r="DR6" s="665"/>
      <c r="DS6" s="665"/>
      <c r="DT6" s="665"/>
      <c r="DU6" s="665"/>
      <c r="DV6" s="665"/>
      <c r="DW6" s="665"/>
      <c r="DX6" s="665"/>
      <c r="DY6" s="665"/>
      <c r="DZ6" s="665"/>
      <c r="EA6" s="665"/>
      <c r="EB6" s="665"/>
      <c r="EC6" s="708"/>
    </row>
    <row r="7" spans="2:143" ht="11.25" customHeight="1" x14ac:dyDescent="0.15">
      <c r="B7" s="661" t="s">
        <v>233</v>
      </c>
      <c r="C7" s="662"/>
      <c r="D7" s="662"/>
      <c r="E7" s="662"/>
      <c r="F7" s="662"/>
      <c r="G7" s="662"/>
      <c r="H7" s="662"/>
      <c r="I7" s="662"/>
      <c r="J7" s="662"/>
      <c r="K7" s="662"/>
      <c r="L7" s="662"/>
      <c r="M7" s="662"/>
      <c r="N7" s="662"/>
      <c r="O7" s="662"/>
      <c r="P7" s="662"/>
      <c r="Q7" s="663"/>
      <c r="R7" s="664">
        <v>1375</v>
      </c>
      <c r="S7" s="665"/>
      <c r="T7" s="665"/>
      <c r="U7" s="665"/>
      <c r="V7" s="665"/>
      <c r="W7" s="665"/>
      <c r="X7" s="665"/>
      <c r="Y7" s="666"/>
      <c r="Z7" s="691">
        <v>0</v>
      </c>
      <c r="AA7" s="691"/>
      <c r="AB7" s="691"/>
      <c r="AC7" s="691"/>
      <c r="AD7" s="692">
        <v>1375</v>
      </c>
      <c r="AE7" s="692"/>
      <c r="AF7" s="692"/>
      <c r="AG7" s="692"/>
      <c r="AH7" s="692"/>
      <c r="AI7" s="692"/>
      <c r="AJ7" s="692"/>
      <c r="AK7" s="692"/>
      <c r="AL7" s="667">
        <v>0</v>
      </c>
      <c r="AM7" s="668"/>
      <c r="AN7" s="668"/>
      <c r="AO7" s="693"/>
      <c r="AP7" s="661" t="s">
        <v>570</v>
      </c>
      <c r="AQ7" s="662"/>
      <c r="AR7" s="662"/>
      <c r="AS7" s="662"/>
      <c r="AT7" s="662"/>
      <c r="AU7" s="662"/>
      <c r="AV7" s="662"/>
      <c r="AW7" s="662"/>
      <c r="AX7" s="662"/>
      <c r="AY7" s="662"/>
      <c r="AZ7" s="662"/>
      <c r="BA7" s="662"/>
      <c r="BB7" s="662"/>
      <c r="BC7" s="662"/>
      <c r="BD7" s="662"/>
      <c r="BE7" s="662"/>
      <c r="BF7" s="663"/>
      <c r="BG7" s="664">
        <v>1229794</v>
      </c>
      <c r="BH7" s="665"/>
      <c r="BI7" s="665"/>
      <c r="BJ7" s="665"/>
      <c r="BK7" s="665"/>
      <c r="BL7" s="665"/>
      <c r="BM7" s="665"/>
      <c r="BN7" s="666"/>
      <c r="BO7" s="691">
        <v>37.6</v>
      </c>
      <c r="BP7" s="691"/>
      <c r="BQ7" s="691"/>
      <c r="BR7" s="691"/>
      <c r="BS7" s="692">
        <v>49073</v>
      </c>
      <c r="BT7" s="692"/>
      <c r="BU7" s="692"/>
      <c r="BV7" s="692"/>
      <c r="BW7" s="692"/>
      <c r="BX7" s="692"/>
      <c r="BY7" s="692"/>
      <c r="BZ7" s="692"/>
      <c r="CA7" s="692"/>
      <c r="CB7" s="750"/>
      <c r="CD7" s="698" t="s">
        <v>234</v>
      </c>
      <c r="CE7" s="699"/>
      <c r="CF7" s="699"/>
      <c r="CG7" s="699"/>
      <c r="CH7" s="699"/>
      <c r="CI7" s="699"/>
      <c r="CJ7" s="699"/>
      <c r="CK7" s="699"/>
      <c r="CL7" s="699"/>
      <c r="CM7" s="699"/>
      <c r="CN7" s="699"/>
      <c r="CO7" s="699"/>
      <c r="CP7" s="699"/>
      <c r="CQ7" s="700"/>
      <c r="CR7" s="664">
        <v>2119011</v>
      </c>
      <c r="CS7" s="665"/>
      <c r="CT7" s="665"/>
      <c r="CU7" s="665"/>
      <c r="CV7" s="665"/>
      <c r="CW7" s="665"/>
      <c r="CX7" s="665"/>
      <c r="CY7" s="666"/>
      <c r="CZ7" s="691">
        <v>16</v>
      </c>
      <c r="DA7" s="691"/>
      <c r="DB7" s="691"/>
      <c r="DC7" s="691"/>
      <c r="DD7" s="670">
        <v>415785</v>
      </c>
      <c r="DE7" s="665"/>
      <c r="DF7" s="665"/>
      <c r="DG7" s="665"/>
      <c r="DH7" s="665"/>
      <c r="DI7" s="665"/>
      <c r="DJ7" s="665"/>
      <c r="DK7" s="665"/>
      <c r="DL7" s="665"/>
      <c r="DM7" s="665"/>
      <c r="DN7" s="665"/>
      <c r="DO7" s="665"/>
      <c r="DP7" s="666"/>
      <c r="DQ7" s="670">
        <v>1461534</v>
      </c>
      <c r="DR7" s="665"/>
      <c r="DS7" s="665"/>
      <c r="DT7" s="665"/>
      <c r="DU7" s="665"/>
      <c r="DV7" s="665"/>
      <c r="DW7" s="665"/>
      <c r="DX7" s="665"/>
      <c r="DY7" s="665"/>
      <c r="DZ7" s="665"/>
      <c r="EA7" s="665"/>
      <c r="EB7" s="665"/>
      <c r="EC7" s="708"/>
    </row>
    <row r="8" spans="2:143" ht="11.25" customHeight="1" x14ac:dyDescent="0.15">
      <c r="B8" s="661" t="s">
        <v>235</v>
      </c>
      <c r="C8" s="662"/>
      <c r="D8" s="662"/>
      <c r="E8" s="662"/>
      <c r="F8" s="662"/>
      <c r="G8" s="662"/>
      <c r="H8" s="662"/>
      <c r="I8" s="662"/>
      <c r="J8" s="662"/>
      <c r="K8" s="662"/>
      <c r="L8" s="662"/>
      <c r="M8" s="662"/>
      <c r="N8" s="662"/>
      <c r="O8" s="662"/>
      <c r="P8" s="662"/>
      <c r="Q8" s="663"/>
      <c r="R8" s="664">
        <v>13772</v>
      </c>
      <c r="S8" s="665"/>
      <c r="T8" s="665"/>
      <c r="U8" s="665"/>
      <c r="V8" s="665"/>
      <c r="W8" s="665"/>
      <c r="X8" s="665"/>
      <c r="Y8" s="666"/>
      <c r="Z8" s="691">
        <v>0.1</v>
      </c>
      <c r="AA8" s="691"/>
      <c r="AB8" s="691"/>
      <c r="AC8" s="691"/>
      <c r="AD8" s="692">
        <v>13772</v>
      </c>
      <c r="AE8" s="692"/>
      <c r="AF8" s="692"/>
      <c r="AG8" s="692"/>
      <c r="AH8" s="692"/>
      <c r="AI8" s="692"/>
      <c r="AJ8" s="692"/>
      <c r="AK8" s="692"/>
      <c r="AL8" s="667">
        <v>0.2</v>
      </c>
      <c r="AM8" s="668"/>
      <c r="AN8" s="668"/>
      <c r="AO8" s="693"/>
      <c r="AP8" s="661" t="s">
        <v>571</v>
      </c>
      <c r="AQ8" s="662"/>
      <c r="AR8" s="662"/>
      <c r="AS8" s="662"/>
      <c r="AT8" s="662"/>
      <c r="AU8" s="662"/>
      <c r="AV8" s="662"/>
      <c r="AW8" s="662"/>
      <c r="AX8" s="662"/>
      <c r="AY8" s="662"/>
      <c r="AZ8" s="662"/>
      <c r="BA8" s="662"/>
      <c r="BB8" s="662"/>
      <c r="BC8" s="662"/>
      <c r="BD8" s="662"/>
      <c r="BE8" s="662"/>
      <c r="BF8" s="663"/>
      <c r="BG8" s="664">
        <v>41474</v>
      </c>
      <c r="BH8" s="665"/>
      <c r="BI8" s="665"/>
      <c r="BJ8" s="665"/>
      <c r="BK8" s="665"/>
      <c r="BL8" s="665"/>
      <c r="BM8" s="665"/>
      <c r="BN8" s="666"/>
      <c r="BO8" s="691">
        <v>1.3</v>
      </c>
      <c r="BP8" s="691"/>
      <c r="BQ8" s="691"/>
      <c r="BR8" s="691"/>
      <c r="BS8" s="692" t="s">
        <v>569</v>
      </c>
      <c r="BT8" s="692"/>
      <c r="BU8" s="692"/>
      <c r="BV8" s="692"/>
      <c r="BW8" s="692"/>
      <c r="BX8" s="692"/>
      <c r="BY8" s="692"/>
      <c r="BZ8" s="692"/>
      <c r="CA8" s="692"/>
      <c r="CB8" s="750"/>
      <c r="CD8" s="698" t="s">
        <v>236</v>
      </c>
      <c r="CE8" s="699"/>
      <c r="CF8" s="699"/>
      <c r="CG8" s="699"/>
      <c r="CH8" s="699"/>
      <c r="CI8" s="699"/>
      <c r="CJ8" s="699"/>
      <c r="CK8" s="699"/>
      <c r="CL8" s="699"/>
      <c r="CM8" s="699"/>
      <c r="CN8" s="699"/>
      <c r="CO8" s="699"/>
      <c r="CP8" s="699"/>
      <c r="CQ8" s="700"/>
      <c r="CR8" s="664">
        <v>5589540</v>
      </c>
      <c r="CS8" s="665"/>
      <c r="CT8" s="665"/>
      <c r="CU8" s="665"/>
      <c r="CV8" s="665"/>
      <c r="CW8" s="665"/>
      <c r="CX8" s="665"/>
      <c r="CY8" s="666"/>
      <c r="CZ8" s="691">
        <v>42.3</v>
      </c>
      <c r="DA8" s="691"/>
      <c r="DB8" s="691"/>
      <c r="DC8" s="691"/>
      <c r="DD8" s="670">
        <v>1005</v>
      </c>
      <c r="DE8" s="665"/>
      <c r="DF8" s="665"/>
      <c r="DG8" s="665"/>
      <c r="DH8" s="665"/>
      <c r="DI8" s="665"/>
      <c r="DJ8" s="665"/>
      <c r="DK8" s="665"/>
      <c r="DL8" s="665"/>
      <c r="DM8" s="665"/>
      <c r="DN8" s="665"/>
      <c r="DO8" s="665"/>
      <c r="DP8" s="666"/>
      <c r="DQ8" s="670">
        <v>2394751</v>
      </c>
      <c r="DR8" s="665"/>
      <c r="DS8" s="665"/>
      <c r="DT8" s="665"/>
      <c r="DU8" s="665"/>
      <c r="DV8" s="665"/>
      <c r="DW8" s="665"/>
      <c r="DX8" s="665"/>
      <c r="DY8" s="665"/>
      <c r="DZ8" s="665"/>
      <c r="EA8" s="665"/>
      <c r="EB8" s="665"/>
      <c r="EC8" s="708"/>
    </row>
    <row r="9" spans="2:143" ht="11.25" customHeight="1" x14ac:dyDescent="0.15">
      <c r="B9" s="661" t="s">
        <v>237</v>
      </c>
      <c r="C9" s="662"/>
      <c r="D9" s="662"/>
      <c r="E9" s="662"/>
      <c r="F9" s="662"/>
      <c r="G9" s="662"/>
      <c r="H9" s="662"/>
      <c r="I9" s="662"/>
      <c r="J9" s="662"/>
      <c r="K9" s="662"/>
      <c r="L9" s="662"/>
      <c r="M9" s="662"/>
      <c r="N9" s="662"/>
      <c r="O9" s="662"/>
      <c r="P9" s="662"/>
      <c r="Q9" s="663"/>
      <c r="R9" s="664">
        <v>16022</v>
      </c>
      <c r="S9" s="665"/>
      <c r="T9" s="665"/>
      <c r="U9" s="665"/>
      <c r="V9" s="665"/>
      <c r="W9" s="665"/>
      <c r="X9" s="665"/>
      <c r="Y9" s="666"/>
      <c r="Z9" s="691">
        <v>0.1</v>
      </c>
      <c r="AA9" s="691"/>
      <c r="AB9" s="691"/>
      <c r="AC9" s="691"/>
      <c r="AD9" s="692">
        <v>16022</v>
      </c>
      <c r="AE9" s="692"/>
      <c r="AF9" s="692"/>
      <c r="AG9" s="692"/>
      <c r="AH9" s="692"/>
      <c r="AI9" s="692"/>
      <c r="AJ9" s="692"/>
      <c r="AK9" s="692"/>
      <c r="AL9" s="667">
        <v>0.2</v>
      </c>
      <c r="AM9" s="668"/>
      <c r="AN9" s="668"/>
      <c r="AO9" s="693"/>
      <c r="AP9" s="661" t="s">
        <v>238</v>
      </c>
      <c r="AQ9" s="662"/>
      <c r="AR9" s="662"/>
      <c r="AS9" s="662"/>
      <c r="AT9" s="662"/>
      <c r="AU9" s="662"/>
      <c r="AV9" s="662"/>
      <c r="AW9" s="662"/>
      <c r="AX9" s="662"/>
      <c r="AY9" s="662"/>
      <c r="AZ9" s="662"/>
      <c r="BA9" s="662"/>
      <c r="BB9" s="662"/>
      <c r="BC9" s="662"/>
      <c r="BD9" s="662"/>
      <c r="BE9" s="662"/>
      <c r="BF9" s="663"/>
      <c r="BG9" s="664">
        <v>914561</v>
      </c>
      <c r="BH9" s="665"/>
      <c r="BI9" s="665"/>
      <c r="BJ9" s="665"/>
      <c r="BK9" s="665"/>
      <c r="BL9" s="665"/>
      <c r="BM9" s="665"/>
      <c r="BN9" s="666"/>
      <c r="BO9" s="691">
        <v>28</v>
      </c>
      <c r="BP9" s="691"/>
      <c r="BQ9" s="691"/>
      <c r="BR9" s="691"/>
      <c r="BS9" s="692" t="s">
        <v>128</v>
      </c>
      <c r="BT9" s="692"/>
      <c r="BU9" s="692"/>
      <c r="BV9" s="692"/>
      <c r="BW9" s="692"/>
      <c r="BX9" s="692"/>
      <c r="BY9" s="692"/>
      <c r="BZ9" s="692"/>
      <c r="CA9" s="692"/>
      <c r="CB9" s="750"/>
      <c r="CD9" s="698" t="s">
        <v>239</v>
      </c>
      <c r="CE9" s="699"/>
      <c r="CF9" s="699"/>
      <c r="CG9" s="699"/>
      <c r="CH9" s="699"/>
      <c r="CI9" s="699"/>
      <c r="CJ9" s="699"/>
      <c r="CK9" s="699"/>
      <c r="CL9" s="699"/>
      <c r="CM9" s="699"/>
      <c r="CN9" s="699"/>
      <c r="CO9" s="699"/>
      <c r="CP9" s="699"/>
      <c r="CQ9" s="700"/>
      <c r="CR9" s="664">
        <v>976485</v>
      </c>
      <c r="CS9" s="665"/>
      <c r="CT9" s="665"/>
      <c r="CU9" s="665"/>
      <c r="CV9" s="665"/>
      <c r="CW9" s="665"/>
      <c r="CX9" s="665"/>
      <c r="CY9" s="666"/>
      <c r="CZ9" s="691">
        <v>7.4</v>
      </c>
      <c r="DA9" s="691"/>
      <c r="DB9" s="691"/>
      <c r="DC9" s="691"/>
      <c r="DD9" s="670">
        <v>54537</v>
      </c>
      <c r="DE9" s="665"/>
      <c r="DF9" s="665"/>
      <c r="DG9" s="665"/>
      <c r="DH9" s="665"/>
      <c r="DI9" s="665"/>
      <c r="DJ9" s="665"/>
      <c r="DK9" s="665"/>
      <c r="DL9" s="665"/>
      <c r="DM9" s="665"/>
      <c r="DN9" s="665"/>
      <c r="DO9" s="665"/>
      <c r="DP9" s="666"/>
      <c r="DQ9" s="670">
        <v>783210</v>
      </c>
      <c r="DR9" s="665"/>
      <c r="DS9" s="665"/>
      <c r="DT9" s="665"/>
      <c r="DU9" s="665"/>
      <c r="DV9" s="665"/>
      <c r="DW9" s="665"/>
      <c r="DX9" s="665"/>
      <c r="DY9" s="665"/>
      <c r="DZ9" s="665"/>
      <c r="EA9" s="665"/>
      <c r="EB9" s="665"/>
      <c r="EC9" s="708"/>
    </row>
    <row r="10" spans="2:143" ht="11.25" customHeight="1" x14ac:dyDescent="0.15">
      <c r="B10" s="661" t="s">
        <v>572</v>
      </c>
      <c r="C10" s="662"/>
      <c r="D10" s="662"/>
      <c r="E10" s="662"/>
      <c r="F10" s="662"/>
      <c r="G10" s="662"/>
      <c r="H10" s="662"/>
      <c r="I10" s="662"/>
      <c r="J10" s="662"/>
      <c r="K10" s="662"/>
      <c r="L10" s="662"/>
      <c r="M10" s="662"/>
      <c r="N10" s="662"/>
      <c r="O10" s="662"/>
      <c r="P10" s="662"/>
      <c r="Q10" s="663"/>
      <c r="R10" s="664" t="s">
        <v>128</v>
      </c>
      <c r="S10" s="665"/>
      <c r="T10" s="665"/>
      <c r="U10" s="665"/>
      <c r="V10" s="665"/>
      <c r="W10" s="665"/>
      <c r="X10" s="665"/>
      <c r="Y10" s="666"/>
      <c r="Z10" s="691" t="s">
        <v>569</v>
      </c>
      <c r="AA10" s="691"/>
      <c r="AB10" s="691"/>
      <c r="AC10" s="691"/>
      <c r="AD10" s="692" t="s">
        <v>569</v>
      </c>
      <c r="AE10" s="692"/>
      <c r="AF10" s="692"/>
      <c r="AG10" s="692"/>
      <c r="AH10" s="692"/>
      <c r="AI10" s="692"/>
      <c r="AJ10" s="692"/>
      <c r="AK10" s="692"/>
      <c r="AL10" s="667" t="s">
        <v>573</v>
      </c>
      <c r="AM10" s="668"/>
      <c r="AN10" s="668"/>
      <c r="AO10" s="693"/>
      <c r="AP10" s="661" t="s">
        <v>574</v>
      </c>
      <c r="AQ10" s="662"/>
      <c r="AR10" s="662"/>
      <c r="AS10" s="662"/>
      <c r="AT10" s="662"/>
      <c r="AU10" s="662"/>
      <c r="AV10" s="662"/>
      <c r="AW10" s="662"/>
      <c r="AX10" s="662"/>
      <c r="AY10" s="662"/>
      <c r="AZ10" s="662"/>
      <c r="BA10" s="662"/>
      <c r="BB10" s="662"/>
      <c r="BC10" s="662"/>
      <c r="BD10" s="662"/>
      <c r="BE10" s="662"/>
      <c r="BF10" s="663"/>
      <c r="BG10" s="664">
        <v>81118</v>
      </c>
      <c r="BH10" s="665"/>
      <c r="BI10" s="665"/>
      <c r="BJ10" s="665"/>
      <c r="BK10" s="665"/>
      <c r="BL10" s="665"/>
      <c r="BM10" s="665"/>
      <c r="BN10" s="666"/>
      <c r="BO10" s="691">
        <v>2.5</v>
      </c>
      <c r="BP10" s="691"/>
      <c r="BQ10" s="691"/>
      <c r="BR10" s="691"/>
      <c r="BS10" s="692">
        <v>13395</v>
      </c>
      <c r="BT10" s="692"/>
      <c r="BU10" s="692"/>
      <c r="BV10" s="692"/>
      <c r="BW10" s="692"/>
      <c r="BX10" s="692"/>
      <c r="BY10" s="692"/>
      <c r="BZ10" s="692"/>
      <c r="CA10" s="692"/>
      <c r="CB10" s="750"/>
      <c r="CD10" s="698" t="s">
        <v>241</v>
      </c>
      <c r="CE10" s="699"/>
      <c r="CF10" s="699"/>
      <c r="CG10" s="699"/>
      <c r="CH10" s="699"/>
      <c r="CI10" s="699"/>
      <c r="CJ10" s="699"/>
      <c r="CK10" s="699"/>
      <c r="CL10" s="699"/>
      <c r="CM10" s="699"/>
      <c r="CN10" s="699"/>
      <c r="CO10" s="699"/>
      <c r="CP10" s="699"/>
      <c r="CQ10" s="700"/>
      <c r="CR10" s="664">
        <v>11600</v>
      </c>
      <c r="CS10" s="665"/>
      <c r="CT10" s="665"/>
      <c r="CU10" s="665"/>
      <c r="CV10" s="665"/>
      <c r="CW10" s="665"/>
      <c r="CX10" s="665"/>
      <c r="CY10" s="666"/>
      <c r="CZ10" s="691">
        <v>0.1</v>
      </c>
      <c r="DA10" s="691"/>
      <c r="DB10" s="691"/>
      <c r="DC10" s="691"/>
      <c r="DD10" s="670" t="s">
        <v>128</v>
      </c>
      <c r="DE10" s="665"/>
      <c r="DF10" s="665"/>
      <c r="DG10" s="665"/>
      <c r="DH10" s="665"/>
      <c r="DI10" s="665"/>
      <c r="DJ10" s="665"/>
      <c r="DK10" s="665"/>
      <c r="DL10" s="665"/>
      <c r="DM10" s="665"/>
      <c r="DN10" s="665"/>
      <c r="DO10" s="665"/>
      <c r="DP10" s="666"/>
      <c r="DQ10" s="670">
        <v>10090</v>
      </c>
      <c r="DR10" s="665"/>
      <c r="DS10" s="665"/>
      <c r="DT10" s="665"/>
      <c r="DU10" s="665"/>
      <c r="DV10" s="665"/>
      <c r="DW10" s="665"/>
      <c r="DX10" s="665"/>
      <c r="DY10" s="665"/>
      <c r="DZ10" s="665"/>
      <c r="EA10" s="665"/>
      <c r="EB10" s="665"/>
      <c r="EC10" s="708"/>
    </row>
    <row r="11" spans="2:143" ht="11.25" customHeight="1" x14ac:dyDescent="0.15">
      <c r="B11" s="661" t="s">
        <v>242</v>
      </c>
      <c r="C11" s="662"/>
      <c r="D11" s="662"/>
      <c r="E11" s="662"/>
      <c r="F11" s="662"/>
      <c r="G11" s="662"/>
      <c r="H11" s="662"/>
      <c r="I11" s="662"/>
      <c r="J11" s="662"/>
      <c r="K11" s="662"/>
      <c r="L11" s="662"/>
      <c r="M11" s="662"/>
      <c r="N11" s="662"/>
      <c r="O11" s="662"/>
      <c r="P11" s="662"/>
      <c r="Q11" s="663"/>
      <c r="R11" s="664">
        <v>604410</v>
      </c>
      <c r="S11" s="665"/>
      <c r="T11" s="665"/>
      <c r="U11" s="665"/>
      <c r="V11" s="665"/>
      <c r="W11" s="665"/>
      <c r="X11" s="665"/>
      <c r="Y11" s="666"/>
      <c r="Z11" s="667">
        <v>4.4000000000000004</v>
      </c>
      <c r="AA11" s="668"/>
      <c r="AB11" s="668"/>
      <c r="AC11" s="669"/>
      <c r="AD11" s="670">
        <v>604410</v>
      </c>
      <c r="AE11" s="665"/>
      <c r="AF11" s="665"/>
      <c r="AG11" s="665"/>
      <c r="AH11" s="665"/>
      <c r="AI11" s="665"/>
      <c r="AJ11" s="665"/>
      <c r="AK11" s="666"/>
      <c r="AL11" s="667">
        <v>8.4</v>
      </c>
      <c r="AM11" s="668"/>
      <c r="AN11" s="668"/>
      <c r="AO11" s="693"/>
      <c r="AP11" s="661" t="s">
        <v>575</v>
      </c>
      <c r="AQ11" s="662"/>
      <c r="AR11" s="662"/>
      <c r="AS11" s="662"/>
      <c r="AT11" s="662"/>
      <c r="AU11" s="662"/>
      <c r="AV11" s="662"/>
      <c r="AW11" s="662"/>
      <c r="AX11" s="662"/>
      <c r="AY11" s="662"/>
      <c r="AZ11" s="662"/>
      <c r="BA11" s="662"/>
      <c r="BB11" s="662"/>
      <c r="BC11" s="662"/>
      <c r="BD11" s="662"/>
      <c r="BE11" s="662"/>
      <c r="BF11" s="663"/>
      <c r="BG11" s="664">
        <v>192641</v>
      </c>
      <c r="BH11" s="665"/>
      <c r="BI11" s="665"/>
      <c r="BJ11" s="665"/>
      <c r="BK11" s="665"/>
      <c r="BL11" s="665"/>
      <c r="BM11" s="665"/>
      <c r="BN11" s="666"/>
      <c r="BO11" s="691">
        <v>5.9</v>
      </c>
      <c r="BP11" s="691"/>
      <c r="BQ11" s="691"/>
      <c r="BR11" s="691"/>
      <c r="BS11" s="692">
        <v>35678</v>
      </c>
      <c r="BT11" s="692"/>
      <c r="BU11" s="692"/>
      <c r="BV11" s="692"/>
      <c r="BW11" s="692"/>
      <c r="BX11" s="692"/>
      <c r="BY11" s="692"/>
      <c r="BZ11" s="692"/>
      <c r="CA11" s="692"/>
      <c r="CB11" s="750"/>
      <c r="CD11" s="698" t="s">
        <v>243</v>
      </c>
      <c r="CE11" s="699"/>
      <c r="CF11" s="699"/>
      <c r="CG11" s="699"/>
      <c r="CH11" s="699"/>
      <c r="CI11" s="699"/>
      <c r="CJ11" s="699"/>
      <c r="CK11" s="699"/>
      <c r="CL11" s="699"/>
      <c r="CM11" s="699"/>
      <c r="CN11" s="699"/>
      <c r="CO11" s="699"/>
      <c r="CP11" s="699"/>
      <c r="CQ11" s="700"/>
      <c r="CR11" s="664">
        <v>684824</v>
      </c>
      <c r="CS11" s="665"/>
      <c r="CT11" s="665"/>
      <c r="CU11" s="665"/>
      <c r="CV11" s="665"/>
      <c r="CW11" s="665"/>
      <c r="CX11" s="665"/>
      <c r="CY11" s="666"/>
      <c r="CZ11" s="691">
        <v>5.2</v>
      </c>
      <c r="DA11" s="691"/>
      <c r="DB11" s="691"/>
      <c r="DC11" s="691"/>
      <c r="DD11" s="670">
        <v>353062</v>
      </c>
      <c r="DE11" s="665"/>
      <c r="DF11" s="665"/>
      <c r="DG11" s="665"/>
      <c r="DH11" s="665"/>
      <c r="DI11" s="665"/>
      <c r="DJ11" s="665"/>
      <c r="DK11" s="665"/>
      <c r="DL11" s="665"/>
      <c r="DM11" s="665"/>
      <c r="DN11" s="665"/>
      <c r="DO11" s="665"/>
      <c r="DP11" s="666"/>
      <c r="DQ11" s="670">
        <v>247571</v>
      </c>
      <c r="DR11" s="665"/>
      <c r="DS11" s="665"/>
      <c r="DT11" s="665"/>
      <c r="DU11" s="665"/>
      <c r="DV11" s="665"/>
      <c r="DW11" s="665"/>
      <c r="DX11" s="665"/>
      <c r="DY11" s="665"/>
      <c r="DZ11" s="665"/>
      <c r="EA11" s="665"/>
      <c r="EB11" s="665"/>
      <c r="EC11" s="708"/>
    </row>
    <row r="12" spans="2:143" ht="11.25" customHeight="1" x14ac:dyDescent="0.15">
      <c r="B12" s="661" t="s">
        <v>244</v>
      </c>
      <c r="C12" s="662"/>
      <c r="D12" s="662"/>
      <c r="E12" s="662"/>
      <c r="F12" s="662"/>
      <c r="G12" s="662"/>
      <c r="H12" s="662"/>
      <c r="I12" s="662"/>
      <c r="J12" s="662"/>
      <c r="K12" s="662"/>
      <c r="L12" s="662"/>
      <c r="M12" s="662"/>
      <c r="N12" s="662"/>
      <c r="O12" s="662"/>
      <c r="P12" s="662"/>
      <c r="Q12" s="663"/>
      <c r="R12" s="664" t="s">
        <v>569</v>
      </c>
      <c r="S12" s="665"/>
      <c r="T12" s="665"/>
      <c r="U12" s="665"/>
      <c r="V12" s="665"/>
      <c r="W12" s="665"/>
      <c r="X12" s="665"/>
      <c r="Y12" s="666"/>
      <c r="Z12" s="691" t="s">
        <v>576</v>
      </c>
      <c r="AA12" s="691"/>
      <c r="AB12" s="691"/>
      <c r="AC12" s="691"/>
      <c r="AD12" s="692" t="s">
        <v>576</v>
      </c>
      <c r="AE12" s="692"/>
      <c r="AF12" s="692"/>
      <c r="AG12" s="692"/>
      <c r="AH12" s="692"/>
      <c r="AI12" s="692"/>
      <c r="AJ12" s="692"/>
      <c r="AK12" s="692"/>
      <c r="AL12" s="667" t="s">
        <v>128</v>
      </c>
      <c r="AM12" s="668"/>
      <c r="AN12" s="668"/>
      <c r="AO12" s="693"/>
      <c r="AP12" s="661" t="s">
        <v>577</v>
      </c>
      <c r="AQ12" s="662"/>
      <c r="AR12" s="662"/>
      <c r="AS12" s="662"/>
      <c r="AT12" s="662"/>
      <c r="AU12" s="662"/>
      <c r="AV12" s="662"/>
      <c r="AW12" s="662"/>
      <c r="AX12" s="662"/>
      <c r="AY12" s="662"/>
      <c r="AZ12" s="662"/>
      <c r="BA12" s="662"/>
      <c r="BB12" s="662"/>
      <c r="BC12" s="662"/>
      <c r="BD12" s="662"/>
      <c r="BE12" s="662"/>
      <c r="BF12" s="663"/>
      <c r="BG12" s="664">
        <v>1759434</v>
      </c>
      <c r="BH12" s="665"/>
      <c r="BI12" s="665"/>
      <c r="BJ12" s="665"/>
      <c r="BK12" s="665"/>
      <c r="BL12" s="665"/>
      <c r="BM12" s="665"/>
      <c r="BN12" s="666"/>
      <c r="BO12" s="691">
        <v>53.8</v>
      </c>
      <c r="BP12" s="691"/>
      <c r="BQ12" s="691"/>
      <c r="BR12" s="691"/>
      <c r="BS12" s="692">
        <v>112832</v>
      </c>
      <c r="BT12" s="692"/>
      <c r="BU12" s="692"/>
      <c r="BV12" s="692"/>
      <c r="BW12" s="692"/>
      <c r="BX12" s="692"/>
      <c r="BY12" s="692"/>
      <c r="BZ12" s="692"/>
      <c r="CA12" s="692"/>
      <c r="CB12" s="750"/>
      <c r="CD12" s="698" t="s">
        <v>245</v>
      </c>
      <c r="CE12" s="699"/>
      <c r="CF12" s="699"/>
      <c r="CG12" s="699"/>
      <c r="CH12" s="699"/>
      <c r="CI12" s="699"/>
      <c r="CJ12" s="699"/>
      <c r="CK12" s="699"/>
      <c r="CL12" s="699"/>
      <c r="CM12" s="699"/>
      <c r="CN12" s="699"/>
      <c r="CO12" s="699"/>
      <c r="CP12" s="699"/>
      <c r="CQ12" s="700"/>
      <c r="CR12" s="664">
        <v>299768</v>
      </c>
      <c r="CS12" s="665"/>
      <c r="CT12" s="665"/>
      <c r="CU12" s="665"/>
      <c r="CV12" s="665"/>
      <c r="CW12" s="665"/>
      <c r="CX12" s="665"/>
      <c r="CY12" s="666"/>
      <c r="CZ12" s="691">
        <v>2.2999999999999998</v>
      </c>
      <c r="DA12" s="691"/>
      <c r="DB12" s="691"/>
      <c r="DC12" s="691"/>
      <c r="DD12" s="670">
        <v>17929</v>
      </c>
      <c r="DE12" s="665"/>
      <c r="DF12" s="665"/>
      <c r="DG12" s="665"/>
      <c r="DH12" s="665"/>
      <c r="DI12" s="665"/>
      <c r="DJ12" s="665"/>
      <c r="DK12" s="665"/>
      <c r="DL12" s="665"/>
      <c r="DM12" s="665"/>
      <c r="DN12" s="665"/>
      <c r="DO12" s="665"/>
      <c r="DP12" s="666"/>
      <c r="DQ12" s="670">
        <v>234763</v>
      </c>
      <c r="DR12" s="665"/>
      <c r="DS12" s="665"/>
      <c r="DT12" s="665"/>
      <c r="DU12" s="665"/>
      <c r="DV12" s="665"/>
      <c r="DW12" s="665"/>
      <c r="DX12" s="665"/>
      <c r="DY12" s="665"/>
      <c r="DZ12" s="665"/>
      <c r="EA12" s="665"/>
      <c r="EB12" s="665"/>
      <c r="EC12" s="708"/>
    </row>
    <row r="13" spans="2:143" ht="11.25" customHeight="1" x14ac:dyDescent="0.15">
      <c r="B13" s="661" t="s">
        <v>246</v>
      </c>
      <c r="C13" s="662"/>
      <c r="D13" s="662"/>
      <c r="E13" s="662"/>
      <c r="F13" s="662"/>
      <c r="G13" s="662"/>
      <c r="H13" s="662"/>
      <c r="I13" s="662"/>
      <c r="J13" s="662"/>
      <c r="K13" s="662"/>
      <c r="L13" s="662"/>
      <c r="M13" s="662"/>
      <c r="N13" s="662"/>
      <c r="O13" s="662"/>
      <c r="P13" s="662"/>
      <c r="Q13" s="663"/>
      <c r="R13" s="664" t="s">
        <v>128</v>
      </c>
      <c r="S13" s="665"/>
      <c r="T13" s="665"/>
      <c r="U13" s="665"/>
      <c r="V13" s="665"/>
      <c r="W13" s="665"/>
      <c r="X13" s="665"/>
      <c r="Y13" s="666"/>
      <c r="Z13" s="691" t="s">
        <v>569</v>
      </c>
      <c r="AA13" s="691"/>
      <c r="AB13" s="691"/>
      <c r="AC13" s="691"/>
      <c r="AD13" s="692" t="s">
        <v>569</v>
      </c>
      <c r="AE13" s="692"/>
      <c r="AF13" s="692"/>
      <c r="AG13" s="692"/>
      <c r="AH13" s="692"/>
      <c r="AI13" s="692"/>
      <c r="AJ13" s="692"/>
      <c r="AK13" s="692"/>
      <c r="AL13" s="667" t="s">
        <v>128</v>
      </c>
      <c r="AM13" s="668"/>
      <c r="AN13" s="668"/>
      <c r="AO13" s="693"/>
      <c r="AP13" s="661" t="s">
        <v>247</v>
      </c>
      <c r="AQ13" s="662"/>
      <c r="AR13" s="662"/>
      <c r="AS13" s="662"/>
      <c r="AT13" s="662"/>
      <c r="AU13" s="662"/>
      <c r="AV13" s="662"/>
      <c r="AW13" s="662"/>
      <c r="AX13" s="662"/>
      <c r="AY13" s="662"/>
      <c r="AZ13" s="662"/>
      <c r="BA13" s="662"/>
      <c r="BB13" s="662"/>
      <c r="BC13" s="662"/>
      <c r="BD13" s="662"/>
      <c r="BE13" s="662"/>
      <c r="BF13" s="663"/>
      <c r="BG13" s="664">
        <v>1741701</v>
      </c>
      <c r="BH13" s="665"/>
      <c r="BI13" s="665"/>
      <c r="BJ13" s="665"/>
      <c r="BK13" s="665"/>
      <c r="BL13" s="665"/>
      <c r="BM13" s="665"/>
      <c r="BN13" s="666"/>
      <c r="BO13" s="691">
        <v>53.3</v>
      </c>
      <c r="BP13" s="691"/>
      <c r="BQ13" s="691"/>
      <c r="BR13" s="691"/>
      <c r="BS13" s="692">
        <v>112832</v>
      </c>
      <c r="BT13" s="692"/>
      <c r="BU13" s="692"/>
      <c r="BV13" s="692"/>
      <c r="BW13" s="692"/>
      <c r="BX13" s="692"/>
      <c r="BY13" s="692"/>
      <c r="BZ13" s="692"/>
      <c r="CA13" s="692"/>
      <c r="CB13" s="750"/>
      <c r="CD13" s="698" t="s">
        <v>248</v>
      </c>
      <c r="CE13" s="699"/>
      <c r="CF13" s="699"/>
      <c r="CG13" s="699"/>
      <c r="CH13" s="699"/>
      <c r="CI13" s="699"/>
      <c r="CJ13" s="699"/>
      <c r="CK13" s="699"/>
      <c r="CL13" s="699"/>
      <c r="CM13" s="699"/>
      <c r="CN13" s="699"/>
      <c r="CO13" s="699"/>
      <c r="CP13" s="699"/>
      <c r="CQ13" s="700"/>
      <c r="CR13" s="664">
        <v>824382</v>
      </c>
      <c r="CS13" s="665"/>
      <c r="CT13" s="665"/>
      <c r="CU13" s="665"/>
      <c r="CV13" s="665"/>
      <c r="CW13" s="665"/>
      <c r="CX13" s="665"/>
      <c r="CY13" s="666"/>
      <c r="CZ13" s="691">
        <v>6.2</v>
      </c>
      <c r="DA13" s="691"/>
      <c r="DB13" s="691"/>
      <c r="DC13" s="691"/>
      <c r="DD13" s="670">
        <v>306931</v>
      </c>
      <c r="DE13" s="665"/>
      <c r="DF13" s="665"/>
      <c r="DG13" s="665"/>
      <c r="DH13" s="665"/>
      <c r="DI13" s="665"/>
      <c r="DJ13" s="665"/>
      <c r="DK13" s="665"/>
      <c r="DL13" s="665"/>
      <c r="DM13" s="665"/>
      <c r="DN13" s="665"/>
      <c r="DO13" s="665"/>
      <c r="DP13" s="666"/>
      <c r="DQ13" s="670">
        <v>542744</v>
      </c>
      <c r="DR13" s="665"/>
      <c r="DS13" s="665"/>
      <c r="DT13" s="665"/>
      <c r="DU13" s="665"/>
      <c r="DV13" s="665"/>
      <c r="DW13" s="665"/>
      <c r="DX13" s="665"/>
      <c r="DY13" s="665"/>
      <c r="DZ13" s="665"/>
      <c r="EA13" s="665"/>
      <c r="EB13" s="665"/>
      <c r="EC13" s="708"/>
    </row>
    <row r="14" spans="2:143" ht="11.25" customHeight="1" x14ac:dyDescent="0.15">
      <c r="B14" s="661" t="s">
        <v>249</v>
      </c>
      <c r="C14" s="662"/>
      <c r="D14" s="662"/>
      <c r="E14" s="662"/>
      <c r="F14" s="662"/>
      <c r="G14" s="662"/>
      <c r="H14" s="662"/>
      <c r="I14" s="662"/>
      <c r="J14" s="662"/>
      <c r="K14" s="662"/>
      <c r="L14" s="662"/>
      <c r="M14" s="662"/>
      <c r="N14" s="662"/>
      <c r="O14" s="662"/>
      <c r="P14" s="662"/>
      <c r="Q14" s="663"/>
      <c r="R14" s="664" t="s">
        <v>569</v>
      </c>
      <c r="S14" s="665"/>
      <c r="T14" s="665"/>
      <c r="U14" s="665"/>
      <c r="V14" s="665"/>
      <c r="W14" s="665"/>
      <c r="X14" s="665"/>
      <c r="Y14" s="666"/>
      <c r="Z14" s="691" t="s">
        <v>569</v>
      </c>
      <c r="AA14" s="691"/>
      <c r="AB14" s="691"/>
      <c r="AC14" s="691"/>
      <c r="AD14" s="692" t="s">
        <v>569</v>
      </c>
      <c r="AE14" s="692"/>
      <c r="AF14" s="692"/>
      <c r="AG14" s="692"/>
      <c r="AH14" s="692"/>
      <c r="AI14" s="692"/>
      <c r="AJ14" s="692"/>
      <c r="AK14" s="692"/>
      <c r="AL14" s="667" t="s">
        <v>578</v>
      </c>
      <c r="AM14" s="668"/>
      <c r="AN14" s="668"/>
      <c r="AO14" s="693"/>
      <c r="AP14" s="661" t="s">
        <v>579</v>
      </c>
      <c r="AQ14" s="662"/>
      <c r="AR14" s="662"/>
      <c r="AS14" s="662"/>
      <c r="AT14" s="662"/>
      <c r="AU14" s="662"/>
      <c r="AV14" s="662"/>
      <c r="AW14" s="662"/>
      <c r="AX14" s="662"/>
      <c r="AY14" s="662"/>
      <c r="AZ14" s="662"/>
      <c r="BA14" s="662"/>
      <c r="BB14" s="662"/>
      <c r="BC14" s="662"/>
      <c r="BD14" s="662"/>
      <c r="BE14" s="662"/>
      <c r="BF14" s="663"/>
      <c r="BG14" s="664">
        <v>99760</v>
      </c>
      <c r="BH14" s="665"/>
      <c r="BI14" s="665"/>
      <c r="BJ14" s="665"/>
      <c r="BK14" s="665"/>
      <c r="BL14" s="665"/>
      <c r="BM14" s="665"/>
      <c r="BN14" s="666"/>
      <c r="BO14" s="691">
        <v>3.1</v>
      </c>
      <c r="BP14" s="691"/>
      <c r="BQ14" s="691"/>
      <c r="BR14" s="691"/>
      <c r="BS14" s="692" t="s">
        <v>569</v>
      </c>
      <c r="BT14" s="692"/>
      <c r="BU14" s="692"/>
      <c r="BV14" s="692"/>
      <c r="BW14" s="692"/>
      <c r="BX14" s="692"/>
      <c r="BY14" s="692"/>
      <c r="BZ14" s="692"/>
      <c r="CA14" s="692"/>
      <c r="CB14" s="750"/>
      <c r="CD14" s="698" t="s">
        <v>250</v>
      </c>
      <c r="CE14" s="699"/>
      <c r="CF14" s="699"/>
      <c r="CG14" s="699"/>
      <c r="CH14" s="699"/>
      <c r="CI14" s="699"/>
      <c r="CJ14" s="699"/>
      <c r="CK14" s="699"/>
      <c r="CL14" s="699"/>
      <c r="CM14" s="699"/>
      <c r="CN14" s="699"/>
      <c r="CO14" s="699"/>
      <c r="CP14" s="699"/>
      <c r="CQ14" s="700"/>
      <c r="CR14" s="664">
        <v>429582</v>
      </c>
      <c r="CS14" s="665"/>
      <c r="CT14" s="665"/>
      <c r="CU14" s="665"/>
      <c r="CV14" s="665"/>
      <c r="CW14" s="665"/>
      <c r="CX14" s="665"/>
      <c r="CY14" s="666"/>
      <c r="CZ14" s="691">
        <v>3.2</v>
      </c>
      <c r="DA14" s="691"/>
      <c r="DB14" s="691"/>
      <c r="DC14" s="691"/>
      <c r="DD14" s="670">
        <v>759</v>
      </c>
      <c r="DE14" s="665"/>
      <c r="DF14" s="665"/>
      <c r="DG14" s="665"/>
      <c r="DH14" s="665"/>
      <c r="DI14" s="665"/>
      <c r="DJ14" s="665"/>
      <c r="DK14" s="665"/>
      <c r="DL14" s="665"/>
      <c r="DM14" s="665"/>
      <c r="DN14" s="665"/>
      <c r="DO14" s="665"/>
      <c r="DP14" s="666"/>
      <c r="DQ14" s="670">
        <v>429432</v>
      </c>
      <c r="DR14" s="665"/>
      <c r="DS14" s="665"/>
      <c r="DT14" s="665"/>
      <c r="DU14" s="665"/>
      <c r="DV14" s="665"/>
      <c r="DW14" s="665"/>
      <c r="DX14" s="665"/>
      <c r="DY14" s="665"/>
      <c r="DZ14" s="665"/>
      <c r="EA14" s="665"/>
      <c r="EB14" s="665"/>
      <c r="EC14" s="708"/>
    </row>
    <row r="15" spans="2:143" ht="11.25" customHeight="1" x14ac:dyDescent="0.15">
      <c r="B15" s="661" t="s">
        <v>251</v>
      </c>
      <c r="C15" s="662"/>
      <c r="D15" s="662"/>
      <c r="E15" s="662"/>
      <c r="F15" s="662"/>
      <c r="G15" s="662"/>
      <c r="H15" s="662"/>
      <c r="I15" s="662"/>
      <c r="J15" s="662"/>
      <c r="K15" s="662"/>
      <c r="L15" s="662"/>
      <c r="M15" s="662"/>
      <c r="N15" s="662"/>
      <c r="O15" s="662"/>
      <c r="P15" s="662"/>
      <c r="Q15" s="663"/>
      <c r="R15" s="664" t="s">
        <v>576</v>
      </c>
      <c r="S15" s="665"/>
      <c r="T15" s="665"/>
      <c r="U15" s="665"/>
      <c r="V15" s="665"/>
      <c r="W15" s="665"/>
      <c r="X15" s="665"/>
      <c r="Y15" s="666"/>
      <c r="Z15" s="691" t="s">
        <v>569</v>
      </c>
      <c r="AA15" s="691"/>
      <c r="AB15" s="691"/>
      <c r="AC15" s="691"/>
      <c r="AD15" s="692" t="s">
        <v>128</v>
      </c>
      <c r="AE15" s="692"/>
      <c r="AF15" s="692"/>
      <c r="AG15" s="692"/>
      <c r="AH15" s="692"/>
      <c r="AI15" s="692"/>
      <c r="AJ15" s="692"/>
      <c r="AK15" s="692"/>
      <c r="AL15" s="667" t="s">
        <v>128</v>
      </c>
      <c r="AM15" s="668"/>
      <c r="AN15" s="668"/>
      <c r="AO15" s="693"/>
      <c r="AP15" s="661" t="s">
        <v>252</v>
      </c>
      <c r="AQ15" s="662"/>
      <c r="AR15" s="662"/>
      <c r="AS15" s="662"/>
      <c r="AT15" s="662"/>
      <c r="AU15" s="662"/>
      <c r="AV15" s="662"/>
      <c r="AW15" s="662"/>
      <c r="AX15" s="662"/>
      <c r="AY15" s="662"/>
      <c r="AZ15" s="662"/>
      <c r="BA15" s="662"/>
      <c r="BB15" s="662"/>
      <c r="BC15" s="662"/>
      <c r="BD15" s="662"/>
      <c r="BE15" s="662"/>
      <c r="BF15" s="663"/>
      <c r="BG15" s="664">
        <v>180287</v>
      </c>
      <c r="BH15" s="665"/>
      <c r="BI15" s="665"/>
      <c r="BJ15" s="665"/>
      <c r="BK15" s="665"/>
      <c r="BL15" s="665"/>
      <c r="BM15" s="665"/>
      <c r="BN15" s="666"/>
      <c r="BO15" s="691">
        <v>5.5</v>
      </c>
      <c r="BP15" s="691"/>
      <c r="BQ15" s="691"/>
      <c r="BR15" s="691"/>
      <c r="BS15" s="692" t="s">
        <v>569</v>
      </c>
      <c r="BT15" s="692"/>
      <c r="BU15" s="692"/>
      <c r="BV15" s="692"/>
      <c r="BW15" s="692"/>
      <c r="BX15" s="692"/>
      <c r="BY15" s="692"/>
      <c r="BZ15" s="692"/>
      <c r="CA15" s="692"/>
      <c r="CB15" s="750"/>
      <c r="CD15" s="698" t="s">
        <v>253</v>
      </c>
      <c r="CE15" s="699"/>
      <c r="CF15" s="699"/>
      <c r="CG15" s="699"/>
      <c r="CH15" s="699"/>
      <c r="CI15" s="699"/>
      <c r="CJ15" s="699"/>
      <c r="CK15" s="699"/>
      <c r="CL15" s="699"/>
      <c r="CM15" s="699"/>
      <c r="CN15" s="699"/>
      <c r="CO15" s="699"/>
      <c r="CP15" s="699"/>
      <c r="CQ15" s="700"/>
      <c r="CR15" s="664">
        <v>967727</v>
      </c>
      <c r="CS15" s="665"/>
      <c r="CT15" s="665"/>
      <c r="CU15" s="665"/>
      <c r="CV15" s="665"/>
      <c r="CW15" s="665"/>
      <c r="CX15" s="665"/>
      <c r="CY15" s="666"/>
      <c r="CZ15" s="691">
        <v>7.3</v>
      </c>
      <c r="DA15" s="691"/>
      <c r="DB15" s="691"/>
      <c r="DC15" s="691"/>
      <c r="DD15" s="670">
        <v>73839</v>
      </c>
      <c r="DE15" s="665"/>
      <c r="DF15" s="665"/>
      <c r="DG15" s="665"/>
      <c r="DH15" s="665"/>
      <c r="DI15" s="665"/>
      <c r="DJ15" s="665"/>
      <c r="DK15" s="665"/>
      <c r="DL15" s="665"/>
      <c r="DM15" s="665"/>
      <c r="DN15" s="665"/>
      <c r="DO15" s="665"/>
      <c r="DP15" s="666"/>
      <c r="DQ15" s="670">
        <v>869930</v>
      </c>
      <c r="DR15" s="665"/>
      <c r="DS15" s="665"/>
      <c r="DT15" s="665"/>
      <c r="DU15" s="665"/>
      <c r="DV15" s="665"/>
      <c r="DW15" s="665"/>
      <c r="DX15" s="665"/>
      <c r="DY15" s="665"/>
      <c r="DZ15" s="665"/>
      <c r="EA15" s="665"/>
      <c r="EB15" s="665"/>
      <c r="EC15" s="708"/>
    </row>
    <row r="16" spans="2:143" ht="11.25" customHeight="1" x14ac:dyDescent="0.15">
      <c r="B16" s="661" t="s">
        <v>580</v>
      </c>
      <c r="C16" s="662"/>
      <c r="D16" s="662"/>
      <c r="E16" s="662"/>
      <c r="F16" s="662"/>
      <c r="G16" s="662"/>
      <c r="H16" s="662"/>
      <c r="I16" s="662"/>
      <c r="J16" s="662"/>
      <c r="K16" s="662"/>
      <c r="L16" s="662"/>
      <c r="M16" s="662"/>
      <c r="N16" s="662"/>
      <c r="O16" s="662"/>
      <c r="P16" s="662"/>
      <c r="Q16" s="663"/>
      <c r="R16" s="664">
        <v>13534</v>
      </c>
      <c r="S16" s="665"/>
      <c r="T16" s="665"/>
      <c r="U16" s="665"/>
      <c r="V16" s="665"/>
      <c r="W16" s="665"/>
      <c r="X16" s="665"/>
      <c r="Y16" s="666"/>
      <c r="Z16" s="691">
        <v>0.1</v>
      </c>
      <c r="AA16" s="691"/>
      <c r="AB16" s="691"/>
      <c r="AC16" s="691"/>
      <c r="AD16" s="692">
        <v>13534</v>
      </c>
      <c r="AE16" s="692"/>
      <c r="AF16" s="692"/>
      <c r="AG16" s="692"/>
      <c r="AH16" s="692"/>
      <c r="AI16" s="692"/>
      <c r="AJ16" s="692"/>
      <c r="AK16" s="692"/>
      <c r="AL16" s="667">
        <v>0.2</v>
      </c>
      <c r="AM16" s="668"/>
      <c r="AN16" s="668"/>
      <c r="AO16" s="693"/>
      <c r="AP16" s="661" t="s">
        <v>581</v>
      </c>
      <c r="AQ16" s="662"/>
      <c r="AR16" s="662"/>
      <c r="AS16" s="662"/>
      <c r="AT16" s="662"/>
      <c r="AU16" s="662"/>
      <c r="AV16" s="662"/>
      <c r="AW16" s="662"/>
      <c r="AX16" s="662"/>
      <c r="AY16" s="662"/>
      <c r="AZ16" s="662"/>
      <c r="BA16" s="662"/>
      <c r="BB16" s="662"/>
      <c r="BC16" s="662"/>
      <c r="BD16" s="662"/>
      <c r="BE16" s="662"/>
      <c r="BF16" s="663"/>
      <c r="BG16" s="664" t="s">
        <v>569</v>
      </c>
      <c r="BH16" s="665"/>
      <c r="BI16" s="665"/>
      <c r="BJ16" s="665"/>
      <c r="BK16" s="665"/>
      <c r="BL16" s="665"/>
      <c r="BM16" s="665"/>
      <c r="BN16" s="666"/>
      <c r="BO16" s="691" t="s">
        <v>569</v>
      </c>
      <c r="BP16" s="691"/>
      <c r="BQ16" s="691"/>
      <c r="BR16" s="691"/>
      <c r="BS16" s="692" t="s">
        <v>576</v>
      </c>
      <c r="BT16" s="692"/>
      <c r="BU16" s="692"/>
      <c r="BV16" s="692"/>
      <c r="BW16" s="692"/>
      <c r="BX16" s="692"/>
      <c r="BY16" s="692"/>
      <c r="BZ16" s="692"/>
      <c r="CA16" s="692"/>
      <c r="CB16" s="750"/>
      <c r="CD16" s="698" t="s">
        <v>254</v>
      </c>
      <c r="CE16" s="699"/>
      <c r="CF16" s="699"/>
      <c r="CG16" s="699"/>
      <c r="CH16" s="699"/>
      <c r="CI16" s="699"/>
      <c r="CJ16" s="699"/>
      <c r="CK16" s="699"/>
      <c r="CL16" s="699"/>
      <c r="CM16" s="699"/>
      <c r="CN16" s="699"/>
      <c r="CO16" s="699"/>
      <c r="CP16" s="699"/>
      <c r="CQ16" s="700"/>
      <c r="CR16" s="664">
        <v>14260</v>
      </c>
      <c r="CS16" s="665"/>
      <c r="CT16" s="665"/>
      <c r="CU16" s="665"/>
      <c r="CV16" s="665"/>
      <c r="CW16" s="665"/>
      <c r="CX16" s="665"/>
      <c r="CY16" s="666"/>
      <c r="CZ16" s="691">
        <v>0.1</v>
      </c>
      <c r="DA16" s="691"/>
      <c r="DB16" s="691"/>
      <c r="DC16" s="691"/>
      <c r="DD16" s="670" t="s">
        <v>576</v>
      </c>
      <c r="DE16" s="665"/>
      <c r="DF16" s="665"/>
      <c r="DG16" s="665"/>
      <c r="DH16" s="665"/>
      <c r="DI16" s="665"/>
      <c r="DJ16" s="665"/>
      <c r="DK16" s="665"/>
      <c r="DL16" s="665"/>
      <c r="DM16" s="665"/>
      <c r="DN16" s="665"/>
      <c r="DO16" s="665"/>
      <c r="DP16" s="666"/>
      <c r="DQ16" s="670">
        <v>5660</v>
      </c>
      <c r="DR16" s="665"/>
      <c r="DS16" s="665"/>
      <c r="DT16" s="665"/>
      <c r="DU16" s="665"/>
      <c r="DV16" s="665"/>
      <c r="DW16" s="665"/>
      <c r="DX16" s="665"/>
      <c r="DY16" s="665"/>
      <c r="DZ16" s="665"/>
      <c r="EA16" s="665"/>
      <c r="EB16" s="665"/>
      <c r="EC16" s="708"/>
    </row>
    <row r="17" spans="2:133" ht="11.25" customHeight="1" x14ac:dyDescent="0.15">
      <c r="B17" s="661" t="s">
        <v>255</v>
      </c>
      <c r="C17" s="662"/>
      <c r="D17" s="662"/>
      <c r="E17" s="662"/>
      <c r="F17" s="662"/>
      <c r="G17" s="662"/>
      <c r="H17" s="662"/>
      <c r="I17" s="662"/>
      <c r="J17" s="662"/>
      <c r="K17" s="662"/>
      <c r="L17" s="662"/>
      <c r="M17" s="662"/>
      <c r="N17" s="662"/>
      <c r="O17" s="662"/>
      <c r="P17" s="662"/>
      <c r="Q17" s="663"/>
      <c r="R17" s="664">
        <v>46406</v>
      </c>
      <c r="S17" s="665"/>
      <c r="T17" s="665"/>
      <c r="U17" s="665"/>
      <c r="V17" s="665"/>
      <c r="W17" s="665"/>
      <c r="X17" s="665"/>
      <c r="Y17" s="666"/>
      <c r="Z17" s="691">
        <v>0.3</v>
      </c>
      <c r="AA17" s="691"/>
      <c r="AB17" s="691"/>
      <c r="AC17" s="691"/>
      <c r="AD17" s="692">
        <v>46406</v>
      </c>
      <c r="AE17" s="692"/>
      <c r="AF17" s="692"/>
      <c r="AG17" s="692"/>
      <c r="AH17" s="692"/>
      <c r="AI17" s="692"/>
      <c r="AJ17" s="692"/>
      <c r="AK17" s="692"/>
      <c r="AL17" s="667">
        <v>0.6</v>
      </c>
      <c r="AM17" s="668"/>
      <c r="AN17" s="668"/>
      <c r="AO17" s="693"/>
      <c r="AP17" s="661" t="s">
        <v>256</v>
      </c>
      <c r="AQ17" s="662"/>
      <c r="AR17" s="662"/>
      <c r="AS17" s="662"/>
      <c r="AT17" s="662"/>
      <c r="AU17" s="662"/>
      <c r="AV17" s="662"/>
      <c r="AW17" s="662"/>
      <c r="AX17" s="662"/>
      <c r="AY17" s="662"/>
      <c r="AZ17" s="662"/>
      <c r="BA17" s="662"/>
      <c r="BB17" s="662"/>
      <c r="BC17" s="662"/>
      <c r="BD17" s="662"/>
      <c r="BE17" s="662"/>
      <c r="BF17" s="663"/>
      <c r="BG17" s="664" t="s">
        <v>128</v>
      </c>
      <c r="BH17" s="665"/>
      <c r="BI17" s="665"/>
      <c r="BJ17" s="665"/>
      <c r="BK17" s="665"/>
      <c r="BL17" s="665"/>
      <c r="BM17" s="665"/>
      <c r="BN17" s="666"/>
      <c r="BO17" s="691" t="s">
        <v>569</v>
      </c>
      <c r="BP17" s="691"/>
      <c r="BQ17" s="691"/>
      <c r="BR17" s="691"/>
      <c r="BS17" s="692" t="s">
        <v>128</v>
      </c>
      <c r="BT17" s="692"/>
      <c r="BU17" s="692"/>
      <c r="BV17" s="692"/>
      <c r="BW17" s="692"/>
      <c r="BX17" s="692"/>
      <c r="BY17" s="692"/>
      <c r="BZ17" s="692"/>
      <c r="CA17" s="692"/>
      <c r="CB17" s="750"/>
      <c r="CD17" s="698" t="s">
        <v>257</v>
      </c>
      <c r="CE17" s="699"/>
      <c r="CF17" s="699"/>
      <c r="CG17" s="699"/>
      <c r="CH17" s="699"/>
      <c r="CI17" s="699"/>
      <c r="CJ17" s="699"/>
      <c r="CK17" s="699"/>
      <c r="CL17" s="699"/>
      <c r="CM17" s="699"/>
      <c r="CN17" s="699"/>
      <c r="CO17" s="699"/>
      <c r="CP17" s="699"/>
      <c r="CQ17" s="700"/>
      <c r="CR17" s="664">
        <v>1173343</v>
      </c>
      <c r="CS17" s="665"/>
      <c r="CT17" s="665"/>
      <c r="CU17" s="665"/>
      <c r="CV17" s="665"/>
      <c r="CW17" s="665"/>
      <c r="CX17" s="665"/>
      <c r="CY17" s="666"/>
      <c r="CZ17" s="691">
        <v>8.9</v>
      </c>
      <c r="DA17" s="691"/>
      <c r="DB17" s="691"/>
      <c r="DC17" s="691"/>
      <c r="DD17" s="670" t="s">
        <v>128</v>
      </c>
      <c r="DE17" s="665"/>
      <c r="DF17" s="665"/>
      <c r="DG17" s="665"/>
      <c r="DH17" s="665"/>
      <c r="DI17" s="665"/>
      <c r="DJ17" s="665"/>
      <c r="DK17" s="665"/>
      <c r="DL17" s="665"/>
      <c r="DM17" s="665"/>
      <c r="DN17" s="665"/>
      <c r="DO17" s="665"/>
      <c r="DP17" s="666"/>
      <c r="DQ17" s="670">
        <v>1119277</v>
      </c>
      <c r="DR17" s="665"/>
      <c r="DS17" s="665"/>
      <c r="DT17" s="665"/>
      <c r="DU17" s="665"/>
      <c r="DV17" s="665"/>
      <c r="DW17" s="665"/>
      <c r="DX17" s="665"/>
      <c r="DY17" s="665"/>
      <c r="DZ17" s="665"/>
      <c r="EA17" s="665"/>
      <c r="EB17" s="665"/>
      <c r="EC17" s="708"/>
    </row>
    <row r="18" spans="2:133" ht="11.25" customHeight="1" x14ac:dyDescent="0.15">
      <c r="B18" s="661" t="s">
        <v>258</v>
      </c>
      <c r="C18" s="662"/>
      <c r="D18" s="662"/>
      <c r="E18" s="662"/>
      <c r="F18" s="662"/>
      <c r="G18" s="662"/>
      <c r="H18" s="662"/>
      <c r="I18" s="662"/>
      <c r="J18" s="662"/>
      <c r="K18" s="662"/>
      <c r="L18" s="662"/>
      <c r="M18" s="662"/>
      <c r="N18" s="662"/>
      <c r="O18" s="662"/>
      <c r="P18" s="662"/>
      <c r="Q18" s="663"/>
      <c r="R18" s="664">
        <v>60481</v>
      </c>
      <c r="S18" s="665"/>
      <c r="T18" s="665"/>
      <c r="U18" s="665"/>
      <c r="V18" s="665"/>
      <c r="W18" s="665"/>
      <c r="X18" s="665"/>
      <c r="Y18" s="666"/>
      <c r="Z18" s="691">
        <v>0.4</v>
      </c>
      <c r="AA18" s="691"/>
      <c r="AB18" s="691"/>
      <c r="AC18" s="691"/>
      <c r="AD18" s="692">
        <v>60481</v>
      </c>
      <c r="AE18" s="692"/>
      <c r="AF18" s="692"/>
      <c r="AG18" s="692"/>
      <c r="AH18" s="692"/>
      <c r="AI18" s="692"/>
      <c r="AJ18" s="692"/>
      <c r="AK18" s="692"/>
      <c r="AL18" s="667">
        <v>0.80000001192092896</v>
      </c>
      <c r="AM18" s="668"/>
      <c r="AN18" s="668"/>
      <c r="AO18" s="693"/>
      <c r="AP18" s="661" t="s">
        <v>582</v>
      </c>
      <c r="AQ18" s="662"/>
      <c r="AR18" s="662"/>
      <c r="AS18" s="662"/>
      <c r="AT18" s="662"/>
      <c r="AU18" s="662"/>
      <c r="AV18" s="662"/>
      <c r="AW18" s="662"/>
      <c r="AX18" s="662"/>
      <c r="AY18" s="662"/>
      <c r="AZ18" s="662"/>
      <c r="BA18" s="662"/>
      <c r="BB18" s="662"/>
      <c r="BC18" s="662"/>
      <c r="BD18" s="662"/>
      <c r="BE18" s="662"/>
      <c r="BF18" s="663"/>
      <c r="BG18" s="664" t="s">
        <v>576</v>
      </c>
      <c r="BH18" s="665"/>
      <c r="BI18" s="665"/>
      <c r="BJ18" s="665"/>
      <c r="BK18" s="665"/>
      <c r="BL18" s="665"/>
      <c r="BM18" s="665"/>
      <c r="BN18" s="666"/>
      <c r="BO18" s="691" t="s">
        <v>128</v>
      </c>
      <c r="BP18" s="691"/>
      <c r="BQ18" s="691"/>
      <c r="BR18" s="691"/>
      <c r="BS18" s="692" t="s">
        <v>569</v>
      </c>
      <c r="BT18" s="692"/>
      <c r="BU18" s="692"/>
      <c r="BV18" s="692"/>
      <c r="BW18" s="692"/>
      <c r="BX18" s="692"/>
      <c r="BY18" s="692"/>
      <c r="BZ18" s="692"/>
      <c r="CA18" s="692"/>
      <c r="CB18" s="750"/>
      <c r="CD18" s="698" t="s">
        <v>259</v>
      </c>
      <c r="CE18" s="699"/>
      <c r="CF18" s="699"/>
      <c r="CG18" s="699"/>
      <c r="CH18" s="699"/>
      <c r="CI18" s="699"/>
      <c r="CJ18" s="699"/>
      <c r="CK18" s="699"/>
      <c r="CL18" s="699"/>
      <c r="CM18" s="699"/>
      <c r="CN18" s="699"/>
      <c r="CO18" s="699"/>
      <c r="CP18" s="699"/>
      <c r="CQ18" s="700"/>
      <c r="CR18" s="664" t="s">
        <v>128</v>
      </c>
      <c r="CS18" s="665"/>
      <c r="CT18" s="665"/>
      <c r="CU18" s="665"/>
      <c r="CV18" s="665"/>
      <c r="CW18" s="665"/>
      <c r="CX18" s="665"/>
      <c r="CY18" s="666"/>
      <c r="CZ18" s="691" t="s">
        <v>569</v>
      </c>
      <c r="DA18" s="691"/>
      <c r="DB18" s="691"/>
      <c r="DC18" s="691"/>
      <c r="DD18" s="670" t="s">
        <v>128</v>
      </c>
      <c r="DE18" s="665"/>
      <c r="DF18" s="665"/>
      <c r="DG18" s="665"/>
      <c r="DH18" s="665"/>
      <c r="DI18" s="665"/>
      <c r="DJ18" s="665"/>
      <c r="DK18" s="665"/>
      <c r="DL18" s="665"/>
      <c r="DM18" s="665"/>
      <c r="DN18" s="665"/>
      <c r="DO18" s="665"/>
      <c r="DP18" s="666"/>
      <c r="DQ18" s="670" t="s">
        <v>128</v>
      </c>
      <c r="DR18" s="665"/>
      <c r="DS18" s="665"/>
      <c r="DT18" s="665"/>
      <c r="DU18" s="665"/>
      <c r="DV18" s="665"/>
      <c r="DW18" s="665"/>
      <c r="DX18" s="665"/>
      <c r="DY18" s="665"/>
      <c r="DZ18" s="665"/>
      <c r="EA18" s="665"/>
      <c r="EB18" s="665"/>
      <c r="EC18" s="708"/>
    </row>
    <row r="19" spans="2:133" ht="11.25" customHeight="1" x14ac:dyDescent="0.15">
      <c r="B19" s="661" t="s">
        <v>583</v>
      </c>
      <c r="C19" s="662"/>
      <c r="D19" s="662"/>
      <c r="E19" s="662"/>
      <c r="F19" s="662"/>
      <c r="G19" s="662"/>
      <c r="H19" s="662"/>
      <c r="I19" s="662"/>
      <c r="J19" s="662"/>
      <c r="K19" s="662"/>
      <c r="L19" s="662"/>
      <c r="M19" s="662"/>
      <c r="N19" s="662"/>
      <c r="O19" s="662"/>
      <c r="P19" s="662"/>
      <c r="Q19" s="663"/>
      <c r="R19" s="664">
        <v>18950</v>
      </c>
      <c r="S19" s="665"/>
      <c r="T19" s="665"/>
      <c r="U19" s="665"/>
      <c r="V19" s="665"/>
      <c r="W19" s="665"/>
      <c r="X19" s="665"/>
      <c r="Y19" s="666"/>
      <c r="Z19" s="691">
        <v>0.1</v>
      </c>
      <c r="AA19" s="691"/>
      <c r="AB19" s="691"/>
      <c r="AC19" s="691"/>
      <c r="AD19" s="692">
        <v>18950</v>
      </c>
      <c r="AE19" s="692"/>
      <c r="AF19" s="692"/>
      <c r="AG19" s="692"/>
      <c r="AH19" s="692"/>
      <c r="AI19" s="692"/>
      <c r="AJ19" s="692"/>
      <c r="AK19" s="692"/>
      <c r="AL19" s="667">
        <v>0.3</v>
      </c>
      <c r="AM19" s="668"/>
      <c r="AN19" s="668"/>
      <c r="AO19" s="693"/>
      <c r="AP19" s="661" t="s">
        <v>260</v>
      </c>
      <c r="AQ19" s="662"/>
      <c r="AR19" s="662"/>
      <c r="AS19" s="662"/>
      <c r="AT19" s="662"/>
      <c r="AU19" s="662"/>
      <c r="AV19" s="662"/>
      <c r="AW19" s="662"/>
      <c r="AX19" s="662"/>
      <c r="AY19" s="662"/>
      <c r="AZ19" s="662"/>
      <c r="BA19" s="662"/>
      <c r="BB19" s="662"/>
      <c r="BC19" s="662"/>
      <c r="BD19" s="662"/>
      <c r="BE19" s="662"/>
      <c r="BF19" s="663"/>
      <c r="BG19" s="664" t="s">
        <v>128</v>
      </c>
      <c r="BH19" s="665"/>
      <c r="BI19" s="665"/>
      <c r="BJ19" s="665"/>
      <c r="BK19" s="665"/>
      <c r="BL19" s="665"/>
      <c r="BM19" s="665"/>
      <c r="BN19" s="666"/>
      <c r="BO19" s="691" t="s">
        <v>573</v>
      </c>
      <c r="BP19" s="691"/>
      <c r="BQ19" s="691"/>
      <c r="BR19" s="691"/>
      <c r="BS19" s="692" t="s">
        <v>128</v>
      </c>
      <c r="BT19" s="692"/>
      <c r="BU19" s="692"/>
      <c r="BV19" s="692"/>
      <c r="BW19" s="692"/>
      <c r="BX19" s="692"/>
      <c r="BY19" s="692"/>
      <c r="BZ19" s="692"/>
      <c r="CA19" s="692"/>
      <c r="CB19" s="750"/>
      <c r="CD19" s="698" t="s">
        <v>584</v>
      </c>
      <c r="CE19" s="699"/>
      <c r="CF19" s="699"/>
      <c r="CG19" s="699"/>
      <c r="CH19" s="699"/>
      <c r="CI19" s="699"/>
      <c r="CJ19" s="699"/>
      <c r="CK19" s="699"/>
      <c r="CL19" s="699"/>
      <c r="CM19" s="699"/>
      <c r="CN19" s="699"/>
      <c r="CO19" s="699"/>
      <c r="CP19" s="699"/>
      <c r="CQ19" s="700"/>
      <c r="CR19" s="664" t="s">
        <v>573</v>
      </c>
      <c r="CS19" s="665"/>
      <c r="CT19" s="665"/>
      <c r="CU19" s="665"/>
      <c r="CV19" s="665"/>
      <c r="CW19" s="665"/>
      <c r="CX19" s="665"/>
      <c r="CY19" s="666"/>
      <c r="CZ19" s="691" t="s">
        <v>576</v>
      </c>
      <c r="DA19" s="691"/>
      <c r="DB19" s="691"/>
      <c r="DC19" s="691"/>
      <c r="DD19" s="670" t="s">
        <v>573</v>
      </c>
      <c r="DE19" s="665"/>
      <c r="DF19" s="665"/>
      <c r="DG19" s="665"/>
      <c r="DH19" s="665"/>
      <c r="DI19" s="665"/>
      <c r="DJ19" s="665"/>
      <c r="DK19" s="665"/>
      <c r="DL19" s="665"/>
      <c r="DM19" s="665"/>
      <c r="DN19" s="665"/>
      <c r="DO19" s="665"/>
      <c r="DP19" s="666"/>
      <c r="DQ19" s="670" t="s">
        <v>576</v>
      </c>
      <c r="DR19" s="665"/>
      <c r="DS19" s="665"/>
      <c r="DT19" s="665"/>
      <c r="DU19" s="665"/>
      <c r="DV19" s="665"/>
      <c r="DW19" s="665"/>
      <c r="DX19" s="665"/>
      <c r="DY19" s="665"/>
      <c r="DZ19" s="665"/>
      <c r="EA19" s="665"/>
      <c r="EB19" s="665"/>
      <c r="EC19" s="708"/>
    </row>
    <row r="20" spans="2:133" ht="11.25" customHeight="1" x14ac:dyDescent="0.15">
      <c r="B20" s="661" t="s">
        <v>261</v>
      </c>
      <c r="C20" s="662"/>
      <c r="D20" s="662"/>
      <c r="E20" s="662"/>
      <c r="F20" s="662"/>
      <c r="G20" s="662"/>
      <c r="H20" s="662"/>
      <c r="I20" s="662"/>
      <c r="J20" s="662"/>
      <c r="K20" s="662"/>
      <c r="L20" s="662"/>
      <c r="M20" s="662"/>
      <c r="N20" s="662"/>
      <c r="O20" s="662"/>
      <c r="P20" s="662"/>
      <c r="Q20" s="663"/>
      <c r="R20" s="664">
        <v>4395</v>
      </c>
      <c r="S20" s="665"/>
      <c r="T20" s="665"/>
      <c r="U20" s="665"/>
      <c r="V20" s="665"/>
      <c r="W20" s="665"/>
      <c r="X20" s="665"/>
      <c r="Y20" s="666"/>
      <c r="Z20" s="691">
        <v>0</v>
      </c>
      <c r="AA20" s="691"/>
      <c r="AB20" s="691"/>
      <c r="AC20" s="691"/>
      <c r="AD20" s="692">
        <v>4395</v>
      </c>
      <c r="AE20" s="692"/>
      <c r="AF20" s="692"/>
      <c r="AG20" s="692"/>
      <c r="AH20" s="692"/>
      <c r="AI20" s="692"/>
      <c r="AJ20" s="692"/>
      <c r="AK20" s="692"/>
      <c r="AL20" s="667">
        <v>0.1</v>
      </c>
      <c r="AM20" s="668"/>
      <c r="AN20" s="668"/>
      <c r="AO20" s="693"/>
      <c r="AP20" s="661" t="s">
        <v>585</v>
      </c>
      <c r="AQ20" s="662"/>
      <c r="AR20" s="662"/>
      <c r="AS20" s="662"/>
      <c r="AT20" s="662"/>
      <c r="AU20" s="662"/>
      <c r="AV20" s="662"/>
      <c r="AW20" s="662"/>
      <c r="AX20" s="662"/>
      <c r="AY20" s="662"/>
      <c r="AZ20" s="662"/>
      <c r="BA20" s="662"/>
      <c r="BB20" s="662"/>
      <c r="BC20" s="662"/>
      <c r="BD20" s="662"/>
      <c r="BE20" s="662"/>
      <c r="BF20" s="663"/>
      <c r="BG20" s="664" t="s">
        <v>569</v>
      </c>
      <c r="BH20" s="665"/>
      <c r="BI20" s="665"/>
      <c r="BJ20" s="665"/>
      <c r="BK20" s="665"/>
      <c r="BL20" s="665"/>
      <c r="BM20" s="665"/>
      <c r="BN20" s="666"/>
      <c r="BO20" s="691" t="s">
        <v>576</v>
      </c>
      <c r="BP20" s="691"/>
      <c r="BQ20" s="691"/>
      <c r="BR20" s="691"/>
      <c r="BS20" s="692" t="s">
        <v>576</v>
      </c>
      <c r="BT20" s="692"/>
      <c r="BU20" s="692"/>
      <c r="BV20" s="692"/>
      <c r="BW20" s="692"/>
      <c r="BX20" s="692"/>
      <c r="BY20" s="692"/>
      <c r="BZ20" s="692"/>
      <c r="CA20" s="692"/>
      <c r="CB20" s="750"/>
      <c r="CD20" s="698" t="s">
        <v>262</v>
      </c>
      <c r="CE20" s="699"/>
      <c r="CF20" s="699"/>
      <c r="CG20" s="699"/>
      <c r="CH20" s="699"/>
      <c r="CI20" s="699"/>
      <c r="CJ20" s="699"/>
      <c r="CK20" s="699"/>
      <c r="CL20" s="699"/>
      <c r="CM20" s="699"/>
      <c r="CN20" s="699"/>
      <c r="CO20" s="699"/>
      <c r="CP20" s="699"/>
      <c r="CQ20" s="700"/>
      <c r="CR20" s="664">
        <v>13220380</v>
      </c>
      <c r="CS20" s="665"/>
      <c r="CT20" s="665"/>
      <c r="CU20" s="665"/>
      <c r="CV20" s="665"/>
      <c r="CW20" s="665"/>
      <c r="CX20" s="665"/>
      <c r="CY20" s="666"/>
      <c r="CZ20" s="691">
        <v>100</v>
      </c>
      <c r="DA20" s="691"/>
      <c r="DB20" s="691"/>
      <c r="DC20" s="691"/>
      <c r="DD20" s="670">
        <v>1223847</v>
      </c>
      <c r="DE20" s="665"/>
      <c r="DF20" s="665"/>
      <c r="DG20" s="665"/>
      <c r="DH20" s="665"/>
      <c r="DI20" s="665"/>
      <c r="DJ20" s="665"/>
      <c r="DK20" s="665"/>
      <c r="DL20" s="665"/>
      <c r="DM20" s="665"/>
      <c r="DN20" s="665"/>
      <c r="DO20" s="665"/>
      <c r="DP20" s="666"/>
      <c r="DQ20" s="670">
        <v>8228820</v>
      </c>
      <c r="DR20" s="665"/>
      <c r="DS20" s="665"/>
      <c r="DT20" s="665"/>
      <c r="DU20" s="665"/>
      <c r="DV20" s="665"/>
      <c r="DW20" s="665"/>
      <c r="DX20" s="665"/>
      <c r="DY20" s="665"/>
      <c r="DZ20" s="665"/>
      <c r="EA20" s="665"/>
      <c r="EB20" s="665"/>
      <c r="EC20" s="708"/>
    </row>
    <row r="21" spans="2:133" ht="11.25" customHeight="1" x14ac:dyDescent="0.15">
      <c r="B21" s="661" t="s">
        <v>263</v>
      </c>
      <c r="C21" s="662"/>
      <c r="D21" s="662"/>
      <c r="E21" s="662"/>
      <c r="F21" s="662"/>
      <c r="G21" s="662"/>
      <c r="H21" s="662"/>
      <c r="I21" s="662"/>
      <c r="J21" s="662"/>
      <c r="K21" s="662"/>
      <c r="L21" s="662"/>
      <c r="M21" s="662"/>
      <c r="N21" s="662"/>
      <c r="O21" s="662"/>
      <c r="P21" s="662"/>
      <c r="Q21" s="663"/>
      <c r="R21" s="664">
        <v>1353</v>
      </c>
      <c r="S21" s="665"/>
      <c r="T21" s="665"/>
      <c r="U21" s="665"/>
      <c r="V21" s="665"/>
      <c r="W21" s="665"/>
      <c r="X21" s="665"/>
      <c r="Y21" s="666"/>
      <c r="Z21" s="691">
        <v>0</v>
      </c>
      <c r="AA21" s="691"/>
      <c r="AB21" s="691"/>
      <c r="AC21" s="691"/>
      <c r="AD21" s="692">
        <v>1353</v>
      </c>
      <c r="AE21" s="692"/>
      <c r="AF21" s="692"/>
      <c r="AG21" s="692"/>
      <c r="AH21" s="692"/>
      <c r="AI21" s="692"/>
      <c r="AJ21" s="692"/>
      <c r="AK21" s="692"/>
      <c r="AL21" s="667">
        <v>0</v>
      </c>
      <c r="AM21" s="668"/>
      <c r="AN21" s="668"/>
      <c r="AO21" s="693"/>
      <c r="AP21" s="757" t="s">
        <v>586</v>
      </c>
      <c r="AQ21" s="764"/>
      <c r="AR21" s="764"/>
      <c r="AS21" s="764"/>
      <c r="AT21" s="764"/>
      <c r="AU21" s="764"/>
      <c r="AV21" s="764"/>
      <c r="AW21" s="764"/>
      <c r="AX21" s="764"/>
      <c r="AY21" s="764"/>
      <c r="AZ21" s="764"/>
      <c r="BA21" s="764"/>
      <c r="BB21" s="764"/>
      <c r="BC21" s="764"/>
      <c r="BD21" s="764"/>
      <c r="BE21" s="764"/>
      <c r="BF21" s="759"/>
      <c r="BG21" s="664" t="s">
        <v>578</v>
      </c>
      <c r="BH21" s="665"/>
      <c r="BI21" s="665"/>
      <c r="BJ21" s="665"/>
      <c r="BK21" s="665"/>
      <c r="BL21" s="665"/>
      <c r="BM21" s="665"/>
      <c r="BN21" s="666"/>
      <c r="BO21" s="691" t="s">
        <v>569</v>
      </c>
      <c r="BP21" s="691"/>
      <c r="BQ21" s="691"/>
      <c r="BR21" s="691"/>
      <c r="BS21" s="692" t="s">
        <v>569</v>
      </c>
      <c r="BT21" s="692"/>
      <c r="BU21" s="692"/>
      <c r="BV21" s="692"/>
      <c r="BW21" s="692"/>
      <c r="BX21" s="692"/>
      <c r="BY21" s="692"/>
      <c r="BZ21" s="692"/>
      <c r="CA21" s="692"/>
      <c r="CB21" s="750"/>
      <c r="CD21" s="769"/>
      <c r="CE21" s="695"/>
      <c r="CF21" s="695"/>
      <c r="CG21" s="695"/>
      <c r="CH21" s="695"/>
      <c r="CI21" s="695"/>
      <c r="CJ21" s="695"/>
      <c r="CK21" s="695"/>
      <c r="CL21" s="695"/>
      <c r="CM21" s="695"/>
      <c r="CN21" s="695"/>
      <c r="CO21" s="695"/>
      <c r="CP21" s="695"/>
      <c r="CQ21" s="696"/>
      <c r="CR21" s="770"/>
      <c r="CS21" s="771"/>
      <c r="CT21" s="771"/>
      <c r="CU21" s="771"/>
      <c r="CV21" s="771"/>
      <c r="CW21" s="771"/>
      <c r="CX21" s="771"/>
      <c r="CY21" s="772"/>
      <c r="CZ21" s="773"/>
      <c r="DA21" s="773"/>
      <c r="DB21" s="773"/>
      <c r="DC21" s="773"/>
      <c r="DD21" s="774"/>
      <c r="DE21" s="771"/>
      <c r="DF21" s="771"/>
      <c r="DG21" s="771"/>
      <c r="DH21" s="771"/>
      <c r="DI21" s="771"/>
      <c r="DJ21" s="771"/>
      <c r="DK21" s="771"/>
      <c r="DL21" s="771"/>
      <c r="DM21" s="771"/>
      <c r="DN21" s="771"/>
      <c r="DO21" s="771"/>
      <c r="DP21" s="772"/>
      <c r="DQ21" s="774"/>
      <c r="DR21" s="771"/>
      <c r="DS21" s="771"/>
      <c r="DT21" s="771"/>
      <c r="DU21" s="771"/>
      <c r="DV21" s="771"/>
      <c r="DW21" s="771"/>
      <c r="DX21" s="771"/>
      <c r="DY21" s="771"/>
      <c r="DZ21" s="771"/>
      <c r="EA21" s="771"/>
      <c r="EB21" s="771"/>
      <c r="EC21" s="778"/>
    </row>
    <row r="22" spans="2:133" ht="11.25" customHeight="1" x14ac:dyDescent="0.15">
      <c r="B22" s="727" t="s">
        <v>264</v>
      </c>
      <c r="C22" s="728"/>
      <c r="D22" s="728"/>
      <c r="E22" s="728"/>
      <c r="F22" s="728"/>
      <c r="G22" s="728"/>
      <c r="H22" s="728"/>
      <c r="I22" s="728"/>
      <c r="J22" s="728"/>
      <c r="K22" s="728"/>
      <c r="L22" s="728"/>
      <c r="M22" s="728"/>
      <c r="N22" s="728"/>
      <c r="O22" s="728"/>
      <c r="P22" s="728"/>
      <c r="Q22" s="729"/>
      <c r="R22" s="664">
        <v>35783</v>
      </c>
      <c r="S22" s="665"/>
      <c r="T22" s="665"/>
      <c r="U22" s="665"/>
      <c r="V22" s="665"/>
      <c r="W22" s="665"/>
      <c r="X22" s="665"/>
      <c r="Y22" s="666"/>
      <c r="Z22" s="691">
        <v>0.3</v>
      </c>
      <c r="AA22" s="691"/>
      <c r="AB22" s="691"/>
      <c r="AC22" s="691"/>
      <c r="AD22" s="692">
        <v>35783</v>
      </c>
      <c r="AE22" s="692"/>
      <c r="AF22" s="692"/>
      <c r="AG22" s="692"/>
      <c r="AH22" s="692"/>
      <c r="AI22" s="692"/>
      <c r="AJ22" s="692"/>
      <c r="AK22" s="692"/>
      <c r="AL22" s="667">
        <v>0.5</v>
      </c>
      <c r="AM22" s="668"/>
      <c r="AN22" s="668"/>
      <c r="AO22" s="693"/>
      <c r="AP22" s="757" t="s">
        <v>587</v>
      </c>
      <c r="AQ22" s="764"/>
      <c r="AR22" s="764"/>
      <c r="AS22" s="764"/>
      <c r="AT22" s="764"/>
      <c r="AU22" s="764"/>
      <c r="AV22" s="764"/>
      <c r="AW22" s="764"/>
      <c r="AX22" s="764"/>
      <c r="AY22" s="764"/>
      <c r="AZ22" s="764"/>
      <c r="BA22" s="764"/>
      <c r="BB22" s="764"/>
      <c r="BC22" s="764"/>
      <c r="BD22" s="764"/>
      <c r="BE22" s="764"/>
      <c r="BF22" s="759"/>
      <c r="BG22" s="664" t="s">
        <v>569</v>
      </c>
      <c r="BH22" s="665"/>
      <c r="BI22" s="665"/>
      <c r="BJ22" s="665"/>
      <c r="BK22" s="665"/>
      <c r="BL22" s="665"/>
      <c r="BM22" s="665"/>
      <c r="BN22" s="666"/>
      <c r="BO22" s="691" t="s">
        <v>128</v>
      </c>
      <c r="BP22" s="691"/>
      <c r="BQ22" s="691"/>
      <c r="BR22" s="691"/>
      <c r="BS22" s="692" t="s">
        <v>573</v>
      </c>
      <c r="BT22" s="692"/>
      <c r="BU22" s="692"/>
      <c r="BV22" s="692"/>
      <c r="BW22" s="692"/>
      <c r="BX22" s="692"/>
      <c r="BY22" s="692"/>
      <c r="BZ22" s="692"/>
      <c r="CA22" s="692"/>
      <c r="CB22" s="750"/>
      <c r="CD22" s="766" t="s">
        <v>265</v>
      </c>
      <c r="CE22" s="767"/>
      <c r="CF22" s="767"/>
      <c r="CG22" s="767"/>
      <c r="CH22" s="767"/>
      <c r="CI22" s="767"/>
      <c r="CJ22" s="767"/>
      <c r="CK22" s="767"/>
      <c r="CL22" s="767"/>
      <c r="CM22" s="767"/>
      <c r="CN22" s="767"/>
      <c r="CO22" s="767"/>
      <c r="CP22" s="767"/>
      <c r="CQ22" s="767"/>
      <c r="CR22" s="767"/>
      <c r="CS22" s="767"/>
      <c r="CT22" s="767"/>
      <c r="CU22" s="767"/>
      <c r="CV22" s="767"/>
      <c r="CW22" s="767"/>
      <c r="CX22" s="767"/>
      <c r="CY22" s="767"/>
      <c r="CZ22" s="767"/>
      <c r="DA22" s="767"/>
      <c r="DB22" s="767"/>
      <c r="DC22" s="767"/>
      <c r="DD22" s="767"/>
      <c r="DE22" s="767"/>
      <c r="DF22" s="767"/>
      <c r="DG22" s="767"/>
      <c r="DH22" s="767"/>
      <c r="DI22" s="767"/>
      <c r="DJ22" s="767"/>
      <c r="DK22" s="767"/>
      <c r="DL22" s="767"/>
      <c r="DM22" s="767"/>
      <c r="DN22" s="767"/>
      <c r="DO22" s="767"/>
      <c r="DP22" s="767"/>
      <c r="DQ22" s="767"/>
      <c r="DR22" s="767"/>
      <c r="DS22" s="767"/>
      <c r="DT22" s="767"/>
      <c r="DU22" s="767"/>
      <c r="DV22" s="767"/>
      <c r="DW22" s="767"/>
      <c r="DX22" s="767"/>
      <c r="DY22" s="767"/>
      <c r="DZ22" s="767"/>
      <c r="EA22" s="767"/>
      <c r="EB22" s="767"/>
      <c r="EC22" s="768"/>
    </row>
    <row r="23" spans="2:133" ht="11.25" customHeight="1" x14ac:dyDescent="0.15">
      <c r="B23" s="661" t="s">
        <v>266</v>
      </c>
      <c r="C23" s="662"/>
      <c r="D23" s="662"/>
      <c r="E23" s="662"/>
      <c r="F23" s="662"/>
      <c r="G23" s="662"/>
      <c r="H23" s="662"/>
      <c r="I23" s="662"/>
      <c r="J23" s="662"/>
      <c r="K23" s="662"/>
      <c r="L23" s="662"/>
      <c r="M23" s="662"/>
      <c r="N23" s="662"/>
      <c r="O23" s="662"/>
      <c r="P23" s="662"/>
      <c r="Q23" s="663"/>
      <c r="R23" s="664">
        <v>3625565</v>
      </c>
      <c r="S23" s="665"/>
      <c r="T23" s="665"/>
      <c r="U23" s="665"/>
      <c r="V23" s="665"/>
      <c r="W23" s="665"/>
      <c r="X23" s="665"/>
      <c r="Y23" s="666"/>
      <c r="Z23" s="691">
        <v>26.5</v>
      </c>
      <c r="AA23" s="691"/>
      <c r="AB23" s="691"/>
      <c r="AC23" s="691"/>
      <c r="AD23" s="692">
        <v>3009559</v>
      </c>
      <c r="AE23" s="692"/>
      <c r="AF23" s="692"/>
      <c r="AG23" s="692"/>
      <c r="AH23" s="692"/>
      <c r="AI23" s="692"/>
      <c r="AJ23" s="692"/>
      <c r="AK23" s="692"/>
      <c r="AL23" s="667">
        <v>41.8</v>
      </c>
      <c r="AM23" s="668"/>
      <c r="AN23" s="668"/>
      <c r="AO23" s="693"/>
      <c r="AP23" s="757" t="s">
        <v>588</v>
      </c>
      <c r="AQ23" s="764"/>
      <c r="AR23" s="764"/>
      <c r="AS23" s="764"/>
      <c r="AT23" s="764"/>
      <c r="AU23" s="764"/>
      <c r="AV23" s="764"/>
      <c r="AW23" s="764"/>
      <c r="AX23" s="764"/>
      <c r="AY23" s="764"/>
      <c r="AZ23" s="764"/>
      <c r="BA23" s="764"/>
      <c r="BB23" s="764"/>
      <c r="BC23" s="764"/>
      <c r="BD23" s="764"/>
      <c r="BE23" s="764"/>
      <c r="BF23" s="759"/>
      <c r="BG23" s="664" t="s">
        <v>569</v>
      </c>
      <c r="BH23" s="665"/>
      <c r="BI23" s="665"/>
      <c r="BJ23" s="665"/>
      <c r="BK23" s="665"/>
      <c r="BL23" s="665"/>
      <c r="BM23" s="665"/>
      <c r="BN23" s="666"/>
      <c r="BO23" s="691" t="s">
        <v>128</v>
      </c>
      <c r="BP23" s="691"/>
      <c r="BQ23" s="691"/>
      <c r="BR23" s="691"/>
      <c r="BS23" s="692" t="s">
        <v>128</v>
      </c>
      <c r="BT23" s="692"/>
      <c r="BU23" s="692"/>
      <c r="BV23" s="692"/>
      <c r="BW23" s="692"/>
      <c r="BX23" s="692"/>
      <c r="BY23" s="692"/>
      <c r="BZ23" s="692"/>
      <c r="CA23" s="692"/>
      <c r="CB23" s="750"/>
      <c r="CD23" s="766" t="s">
        <v>222</v>
      </c>
      <c r="CE23" s="767"/>
      <c r="CF23" s="767"/>
      <c r="CG23" s="767"/>
      <c r="CH23" s="767"/>
      <c r="CI23" s="767"/>
      <c r="CJ23" s="767"/>
      <c r="CK23" s="767"/>
      <c r="CL23" s="767"/>
      <c r="CM23" s="767"/>
      <c r="CN23" s="767"/>
      <c r="CO23" s="767"/>
      <c r="CP23" s="767"/>
      <c r="CQ23" s="768"/>
      <c r="CR23" s="766" t="s">
        <v>267</v>
      </c>
      <c r="CS23" s="767"/>
      <c r="CT23" s="767"/>
      <c r="CU23" s="767"/>
      <c r="CV23" s="767"/>
      <c r="CW23" s="767"/>
      <c r="CX23" s="767"/>
      <c r="CY23" s="768"/>
      <c r="CZ23" s="766" t="s">
        <v>268</v>
      </c>
      <c r="DA23" s="767"/>
      <c r="DB23" s="767"/>
      <c r="DC23" s="768"/>
      <c r="DD23" s="766" t="s">
        <v>589</v>
      </c>
      <c r="DE23" s="767"/>
      <c r="DF23" s="767"/>
      <c r="DG23" s="767"/>
      <c r="DH23" s="767"/>
      <c r="DI23" s="767"/>
      <c r="DJ23" s="767"/>
      <c r="DK23" s="768"/>
      <c r="DL23" s="775" t="s">
        <v>269</v>
      </c>
      <c r="DM23" s="776"/>
      <c r="DN23" s="776"/>
      <c r="DO23" s="776"/>
      <c r="DP23" s="776"/>
      <c r="DQ23" s="776"/>
      <c r="DR23" s="776"/>
      <c r="DS23" s="776"/>
      <c r="DT23" s="776"/>
      <c r="DU23" s="776"/>
      <c r="DV23" s="777"/>
      <c r="DW23" s="766" t="s">
        <v>270</v>
      </c>
      <c r="DX23" s="767"/>
      <c r="DY23" s="767"/>
      <c r="DZ23" s="767"/>
      <c r="EA23" s="767"/>
      <c r="EB23" s="767"/>
      <c r="EC23" s="768"/>
    </row>
    <row r="24" spans="2:133" ht="11.25" customHeight="1" x14ac:dyDescent="0.15">
      <c r="B24" s="661" t="s">
        <v>590</v>
      </c>
      <c r="C24" s="662"/>
      <c r="D24" s="662"/>
      <c r="E24" s="662"/>
      <c r="F24" s="662"/>
      <c r="G24" s="662"/>
      <c r="H24" s="662"/>
      <c r="I24" s="662"/>
      <c r="J24" s="662"/>
      <c r="K24" s="662"/>
      <c r="L24" s="662"/>
      <c r="M24" s="662"/>
      <c r="N24" s="662"/>
      <c r="O24" s="662"/>
      <c r="P24" s="662"/>
      <c r="Q24" s="663"/>
      <c r="R24" s="664">
        <v>3009559</v>
      </c>
      <c r="S24" s="665"/>
      <c r="T24" s="665"/>
      <c r="U24" s="665"/>
      <c r="V24" s="665"/>
      <c r="W24" s="665"/>
      <c r="X24" s="665"/>
      <c r="Y24" s="666"/>
      <c r="Z24" s="691">
        <v>22</v>
      </c>
      <c r="AA24" s="691"/>
      <c r="AB24" s="691"/>
      <c r="AC24" s="691"/>
      <c r="AD24" s="692">
        <v>3009559</v>
      </c>
      <c r="AE24" s="692"/>
      <c r="AF24" s="692"/>
      <c r="AG24" s="692"/>
      <c r="AH24" s="692"/>
      <c r="AI24" s="692"/>
      <c r="AJ24" s="692"/>
      <c r="AK24" s="692"/>
      <c r="AL24" s="667">
        <v>41.8</v>
      </c>
      <c r="AM24" s="668"/>
      <c r="AN24" s="668"/>
      <c r="AO24" s="693"/>
      <c r="AP24" s="757" t="s">
        <v>271</v>
      </c>
      <c r="AQ24" s="764"/>
      <c r="AR24" s="764"/>
      <c r="AS24" s="764"/>
      <c r="AT24" s="764"/>
      <c r="AU24" s="764"/>
      <c r="AV24" s="764"/>
      <c r="AW24" s="764"/>
      <c r="AX24" s="764"/>
      <c r="AY24" s="764"/>
      <c r="AZ24" s="764"/>
      <c r="BA24" s="764"/>
      <c r="BB24" s="764"/>
      <c r="BC24" s="764"/>
      <c r="BD24" s="764"/>
      <c r="BE24" s="764"/>
      <c r="BF24" s="759"/>
      <c r="BG24" s="664" t="s">
        <v>128</v>
      </c>
      <c r="BH24" s="665"/>
      <c r="BI24" s="665"/>
      <c r="BJ24" s="665"/>
      <c r="BK24" s="665"/>
      <c r="BL24" s="665"/>
      <c r="BM24" s="665"/>
      <c r="BN24" s="666"/>
      <c r="BO24" s="691" t="s">
        <v>569</v>
      </c>
      <c r="BP24" s="691"/>
      <c r="BQ24" s="691"/>
      <c r="BR24" s="691"/>
      <c r="BS24" s="692" t="s">
        <v>128</v>
      </c>
      <c r="BT24" s="692"/>
      <c r="BU24" s="692"/>
      <c r="BV24" s="692"/>
      <c r="BW24" s="692"/>
      <c r="BX24" s="692"/>
      <c r="BY24" s="692"/>
      <c r="BZ24" s="692"/>
      <c r="CA24" s="692"/>
      <c r="CB24" s="750"/>
      <c r="CD24" s="720" t="s">
        <v>272</v>
      </c>
      <c r="CE24" s="721"/>
      <c r="CF24" s="721"/>
      <c r="CG24" s="721"/>
      <c r="CH24" s="721"/>
      <c r="CI24" s="721"/>
      <c r="CJ24" s="721"/>
      <c r="CK24" s="721"/>
      <c r="CL24" s="721"/>
      <c r="CM24" s="721"/>
      <c r="CN24" s="721"/>
      <c r="CO24" s="721"/>
      <c r="CP24" s="721"/>
      <c r="CQ24" s="722"/>
      <c r="CR24" s="717">
        <v>6973016</v>
      </c>
      <c r="CS24" s="718"/>
      <c r="CT24" s="718"/>
      <c r="CU24" s="718"/>
      <c r="CV24" s="718"/>
      <c r="CW24" s="718"/>
      <c r="CX24" s="718"/>
      <c r="CY24" s="761"/>
      <c r="CZ24" s="762">
        <v>52.7</v>
      </c>
      <c r="DA24" s="737"/>
      <c r="DB24" s="737"/>
      <c r="DC24" s="765"/>
      <c r="DD24" s="760">
        <v>3857662</v>
      </c>
      <c r="DE24" s="718"/>
      <c r="DF24" s="718"/>
      <c r="DG24" s="718"/>
      <c r="DH24" s="718"/>
      <c r="DI24" s="718"/>
      <c r="DJ24" s="718"/>
      <c r="DK24" s="761"/>
      <c r="DL24" s="760">
        <v>3721331</v>
      </c>
      <c r="DM24" s="718"/>
      <c r="DN24" s="718"/>
      <c r="DO24" s="718"/>
      <c r="DP24" s="718"/>
      <c r="DQ24" s="718"/>
      <c r="DR24" s="718"/>
      <c r="DS24" s="718"/>
      <c r="DT24" s="718"/>
      <c r="DU24" s="718"/>
      <c r="DV24" s="761"/>
      <c r="DW24" s="762">
        <v>49.7</v>
      </c>
      <c r="DX24" s="737"/>
      <c r="DY24" s="737"/>
      <c r="DZ24" s="737"/>
      <c r="EA24" s="737"/>
      <c r="EB24" s="737"/>
      <c r="EC24" s="763"/>
    </row>
    <row r="25" spans="2:133" ht="11.25" customHeight="1" x14ac:dyDescent="0.15">
      <c r="B25" s="661" t="s">
        <v>273</v>
      </c>
      <c r="C25" s="662"/>
      <c r="D25" s="662"/>
      <c r="E25" s="662"/>
      <c r="F25" s="662"/>
      <c r="G25" s="662"/>
      <c r="H25" s="662"/>
      <c r="I25" s="662"/>
      <c r="J25" s="662"/>
      <c r="K25" s="662"/>
      <c r="L25" s="662"/>
      <c r="M25" s="662"/>
      <c r="N25" s="662"/>
      <c r="O25" s="662"/>
      <c r="P25" s="662"/>
      <c r="Q25" s="663"/>
      <c r="R25" s="664">
        <v>616006</v>
      </c>
      <c r="S25" s="665"/>
      <c r="T25" s="665"/>
      <c r="U25" s="665"/>
      <c r="V25" s="665"/>
      <c r="W25" s="665"/>
      <c r="X25" s="665"/>
      <c r="Y25" s="666"/>
      <c r="Z25" s="691">
        <v>4.5</v>
      </c>
      <c r="AA25" s="691"/>
      <c r="AB25" s="691"/>
      <c r="AC25" s="691"/>
      <c r="AD25" s="692" t="s">
        <v>128</v>
      </c>
      <c r="AE25" s="692"/>
      <c r="AF25" s="692"/>
      <c r="AG25" s="692"/>
      <c r="AH25" s="692"/>
      <c r="AI25" s="692"/>
      <c r="AJ25" s="692"/>
      <c r="AK25" s="692"/>
      <c r="AL25" s="667" t="s">
        <v>128</v>
      </c>
      <c r="AM25" s="668"/>
      <c r="AN25" s="668"/>
      <c r="AO25" s="693"/>
      <c r="AP25" s="757" t="s">
        <v>274</v>
      </c>
      <c r="AQ25" s="764"/>
      <c r="AR25" s="764"/>
      <c r="AS25" s="764"/>
      <c r="AT25" s="764"/>
      <c r="AU25" s="764"/>
      <c r="AV25" s="764"/>
      <c r="AW25" s="764"/>
      <c r="AX25" s="764"/>
      <c r="AY25" s="764"/>
      <c r="AZ25" s="764"/>
      <c r="BA25" s="764"/>
      <c r="BB25" s="764"/>
      <c r="BC25" s="764"/>
      <c r="BD25" s="764"/>
      <c r="BE25" s="764"/>
      <c r="BF25" s="759"/>
      <c r="BG25" s="664" t="s">
        <v>128</v>
      </c>
      <c r="BH25" s="665"/>
      <c r="BI25" s="665"/>
      <c r="BJ25" s="665"/>
      <c r="BK25" s="665"/>
      <c r="BL25" s="665"/>
      <c r="BM25" s="665"/>
      <c r="BN25" s="666"/>
      <c r="BO25" s="691" t="s">
        <v>128</v>
      </c>
      <c r="BP25" s="691"/>
      <c r="BQ25" s="691"/>
      <c r="BR25" s="691"/>
      <c r="BS25" s="692" t="s">
        <v>576</v>
      </c>
      <c r="BT25" s="692"/>
      <c r="BU25" s="692"/>
      <c r="BV25" s="692"/>
      <c r="BW25" s="692"/>
      <c r="BX25" s="692"/>
      <c r="BY25" s="692"/>
      <c r="BZ25" s="692"/>
      <c r="CA25" s="692"/>
      <c r="CB25" s="750"/>
      <c r="CD25" s="698" t="s">
        <v>591</v>
      </c>
      <c r="CE25" s="699"/>
      <c r="CF25" s="699"/>
      <c r="CG25" s="699"/>
      <c r="CH25" s="699"/>
      <c r="CI25" s="699"/>
      <c r="CJ25" s="699"/>
      <c r="CK25" s="699"/>
      <c r="CL25" s="699"/>
      <c r="CM25" s="699"/>
      <c r="CN25" s="699"/>
      <c r="CO25" s="699"/>
      <c r="CP25" s="699"/>
      <c r="CQ25" s="700"/>
      <c r="CR25" s="664">
        <v>2137461</v>
      </c>
      <c r="CS25" s="675"/>
      <c r="CT25" s="675"/>
      <c r="CU25" s="675"/>
      <c r="CV25" s="675"/>
      <c r="CW25" s="675"/>
      <c r="CX25" s="675"/>
      <c r="CY25" s="676"/>
      <c r="CZ25" s="667">
        <v>16.2</v>
      </c>
      <c r="DA25" s="677"/>
      <c r="DB25" s="677"/>
      <c r="DC25" s="678"/>
      <c r="DD25" s="670">
        <v>1864035</v>
      </c>
      <c r="DE25" s="675"/>
      <c r="DF25" s="675"/>
      <c r="DG25" s="675"/>
      <c r="DH25" s="675"/>
      <c r="DI25" s="675"/>
      <c r="DJ25" s="675"/>
      <c r="DK25" s="676"/>
      <c r="DL25" s="670">
        <v>1757652</v>
      </c>
      <c r="DM25" s="675"/>
      <c r="DN25" s="675"/>
      <c r="DO25" s="675"/>
      <c r="DP25" s="675"/>
      <c r="DQ25" s="675"/>
      <c r="DR25" s="675"/>
      <c r="DS25" s="675"/>
      <c r="DT25" s="675"/>
      <c r="DU25" s="675"/>
      <c r="DV25" s="676"/>
      <c r="DW25" s="667">
        <v>23.5</v>
      </c>
      <c r="DX25" s="677"/>
      <c r="DY25" s="677"/>
      <c r="DZ25" s="677"/>
      <c r="EA25" s="677"/>
      <c r="EB25" s="677"/>
      <c r="EC25" s="709"/>
    </row>
    <row r="26" spans="2:133" ht="11.25" customHeight="1" x14ac:dyDescent="0.15">
      <c r="B26" s="661" t="s">
        <v>275</v>
      </c>
      <c r="C26" s="662"/>
      <c r="D26" s="662"/>
      <c r="E26" s="662"/>
      <c r="F26" s="662"/>
      <c r="G26" s="662"/>
      <c r="H26" s="662"/>
      <c r="I26" s="662"/>
      <c r="J26" s="662"/>
      <c r="K26" s="662"/>
      <c r="L26" s="662"/>
      <c r="M26" s="662"/>
      <c r="N26" s="662"/>
      <c r="O26" s="662"/>
      <c r="P26" s="662"/>
      <c r="Q26" s="663"/>
      <c r="R26" s="664" t="s">
        <v>569</v>
      </c>
      <c r="S26" s="665"/>
      <c r="T26" s="665"/>
      <c r="U26" s="665"/>
      <c r="V26" s="665"/>
      <c r="W26" s="665"/>
      <c r="X26" s="665"/>
      <c r="Y26" s="666"/>
      <c r="Z26" s="691" t="s">
        <v>573</v>
      </c>
      <c r="AA26" s="691"/>
      <c r="AB26" s="691"/>
      <c r="AC26" s="691"/>
      <c r="AD26" s="692" t="s">
        <v>576</v>
      </c>
      <c r="AE26" s="692"/>
      <c r="AF26" s="692"/>
      <c r="AG26" s="692"/>
      <c r="AH26" s="692"/>
      <c r="AI26" s="692"/>
      <c r="AJ26" s="692"/>
      <c r="AK26" s="692"/>
      <c r="AL26" s="667" t="s">
        <v>569</v>
      </c>
      <c r="AM26" s="668"/>
      <c r="AN26" s="668"/>
      <c r="AO26" s="693"/>
      <c r="AP26" s="757" t="s">
        <v>276</v>
      </c>
      <c r="AQ26" s="758"/>
      <c r="AR26" s="758"/>
      <c r="AS26" s="758"/>
      <c r="AT26" s="758"/>
      <c r="AU26" s="758"/>
      <c r="AV26" s="758"/>
      <c r="AW26" s="758"/>
      <c r="AX26" s="758"/>
      <c r="AY26" s="758"/>
      <c r="AZ26" s="758"/>
      <c r="BA26" s="758"/>
      <c r="BB26" s="758"/>
      <c r="BC26" s="758"/>
      <c r="BD26" s="758"/>
      <c r="BE26" s="758"/>
      <c r="BF26" s="759"/>
      <c r="BG26" s="664" t="s">
        <v>128</v>
      </c>
      <c r="BH26" s="665"/>
      <c r="BI26" s="665"/>
      <c r="BJ26" s="665"/>
      <c r="BK26" s="665"/>
      <c r="BL26" s="665"/>
      <c r="BM26" s="665"/>
      <c r="BN26" s="666"/>
      <c r="BO26" s="691" t="s">
        <v>128</v>
      </c>
      <c r="BP26" s="691"/>
      <c r="BQ26" s="691"/>
      <c r="BR26" s="691"/>
      <c r="BS26" s="692" t="s">
        <v>569</v>
      </c>
      <c r="BT26" s="692"/>
      <c r="BU26" s="692"/>
      <c r="BV26" s="692"/>
      <c r="BW26" s="692"/>
      <c r="BX26" s="692"/>
      <c r="BY26" s="692"/>
      <c r="BZ26" s="692"/>
      <c r="CA26" s="692"/>
      <c r="CB26" s="750"/>
      <c r="CD26" s="698" t="s">
        <v>277</v>
      </c>
      <c r="CE26" s="699"/>
      <c r="CF26" s="699"/>
      <c r="CG26" s="699"/>
      <c r="CH26" s="699"/>
      <c r="CI26" s="699"/>
      <c r="CJ26" s="699"/>
      <c r="CK26" s="699"/>
      <c r="CL26" s="699"/>
      <c r="CM26" s="699"/>
      <c r="CN26" s="699"/>
      <c r="CO26" s="699"/>
      <c r="CP26" s="699"/>
      <c r="CQ26" s="700"/>
      <c r="CR26" s="664">
        <v>1183679</v>
      </c>
      <c r="CS26" s="665"/>
      <c r="CT26" s="665"/>
      <c r="CU26" s="665"/>
      <c r="CV26" s="665"/>
      <c r="CW26" s="665"/>
      <c r="CX26" s="665"/>
      <c r="CY26" s="666"/>
      <c r="CZ26" s="667">
        <v>9</v>
      </c>
      <c r="DA26" s="677"/>
      <c r="DB26" s="677"/>
      <c r="DC26" s="678"/>
      <c r="DD26" s="670">
        <v>1060080</v>
      </c>
      <c r="DE26" s="665"/>
      <c r="DF26" s="665"/>
      <c r="DG26" s="665"/>
      <c r="DH26" s="665"/>
      <c r="DI26" s="665"/>
      <c r="DJ26" s="665"/>
      <c r="DK26" s="666"/>
      <c r="DL26" s="670" t="s">
        <v>128</v>
      </c>
      <c r="DM26" s="665"/>
      <c r="DN26" s="665"/>
      <c r="DO26" s="665"/>
      <c r="DP26" s="665"/>
      <c r="DQ26" s="665"/>
      <c r="DR26" s="665"/>
      <c r="DS26" s="665"/>
      <c r="DT26" s="665"/>
      <c r="DU26" s="665"/>
      <c r="DV26" s="666"/>
      <c r="DW26" s="667" t="s">
        <v>569</v>
      </c>
      <c r="DX26" s="677"/>
      <c r="DY26" s="677"/>
      <c r="DZ26" s="677"/>
      <c r="EA26" s="677"/>
      <c r="EB26" s="677"/>
      <c r="EC26" s="709"/>
    </row>
    <row r="27" spans="2:133" ht="11.25" customHeight="1" x14ac:dyDescent="0.15">
      <c r="B27" s="661" t="s">
        <v>278</v>
      </c>
      <c r="C27" s="662"/>
      <c r="D27" s="662"/>
      <c r="E27" s="662"/>
      <c r="F27" s="662"/>
      <c r="G27" s="662"/>
      <c r="H27" s="662"/>
      <c r="I27" s="662"/>
      <c r="J27" s="662"/>
      <c r="K27" s="662"/>
      <c r="L27" s="662"/>
      <c r="M27" s="662"/>
      <c r="N27" s="662"/>
      <c r="O27" s="662"/>
      <c r="P27" s="662"/>
      <c r="Q27" s="663"/>
      <c r="R27" s="664">
        <v>7769746</v>
      </c>
      <c r="S27" s="665"/>
      <c r="T27" s="665"/>
      <c r="U27" s="665"/>
      <c r="V27" s="665"/>
      <c r="W27" s="665"/>
      <c r="X27" s="665"/>
      <c r="Y27" s="666"/>
      <c r="Z27" s="691">
        <v>56.7</v>
      </c>
      <c r="AA27" s="691"/>
      <c r="AB27" s="691"/>
      <c r="AC27" s="691"/>
      <c r="AD27" s="692">
        <v>7153740</v>
      </c>
      <c r="AE27" s="692"/>
      <c r="AF27" s="692"/>
      <c r="AG27" s="692"/>
      <c r="AH27" s="692"/>
      <c r="AI27" s="692"/>
      <c r="AJ27" s="692"/>
      <c r="AK27" s="692"/>
      <c r="AL27" s="667">
        <v>99.300003051757813</v>
      </c>
      <c r="AM27" s="668"/>
      <c r="AN27" s="668"/>
      <c r="AO27" s="693"/>
      <c r="AP27" s="661" t="s">
        <v>279</v>
      </c>
      <c r="AQ27" s="662"/>
      <c r="AR27" s="662"/>
      <c r="AS27" s="662"/>
      <c r="AT27" s="662"/>
      <c r="AU27" s="662"/>
      <c r="AV27" s="662"/>
      <c r="AW27" s="662"/>
      <c r="AX27" s="662"/>
      <c r="AY27" s="662"/>
      <c r="AZ27" s="662"/>
      <c r="BA27" s="662"/>
      <c r="BB27" s="662"/>
      <c r="BC27" s="662"/>
      <c r="BD27" s="662"/>
      <c r="BE27" s="662"/>
      <c r="BF27" s="663"/>
      <c r="BG27" s="664">
        <v>3269275</v>
      </c>
      <c r="BH27" s="665"/>
      <c r="BI27" s="665"/>
      <c r="BJ27" s="665"/>
      <c r="BK27" s="665"/>
      <c r="BL27" s="665"/>
      <c r="BM27" s="665"/>
      <c r="BN27" s="666"/>
      <c r="BO27" s="691">
        <v>100</v>
      </c>
      <c r="BP27" s="691"/>
      <c r="BQ27" s="691"/>
      <c r="BR27" s="691"/>
      <c r="BS27" s="692">
        <v>161905</v>
      </c>
      <c r="BT27" s="692"/>
      <c r="BU27" s="692"/>
      <c r="BV27" s="692"/>
      <c r="BW27" s="692"/>
      <c r="BX27" s="692"/>
      <c r="BY27" s="692"/>
      <c r="BZ27" s="692"/>
      <c r="CA27" s="692"/>
      <c r="CB27" s="750"/>
      <c r="CD27" s="698" t="s">
        <v>592</v>
      </c>
      <c r="CE27" s="699"/>
      <c r="CF27" s="699"/>
      <c r="CG27" s="699"/>
      <c r="CH27" s="699"/>
      <c r="CI27" s="699"/>
      <c r="CJ27" s="699"/>
      <c r="CK27" s="699"/>
      <c r="CL27" s="699"/>
      <c r="CM27" s="699"/>
      <c r="CN27" s="699"/>
      <c r="CO27" s="699"/>
      <c r="CP27" s="699"/>
      <c r="CQ27" s="700"/>
      <c r="CR27" s="664">
        <v>3662219</v>
      </c>
      <c r="CS27" s="675"/>
      <c r="CT27" s="675"/>
      <c r="CU27" s="675"/>
      <c r="CV27" s="675"/>
      <c r="CW27" s="675"/>
      <c r="CX27" s="675"/>
      <c r="CY27" s="676"/>
      <c r="CZ27" s="667">
        <v>27.7</v>
      </c>
      <c r="DA27" s="677"/>
      <c r="DB27" s="677"/>
      <c r="DC27" s="678"/>
      <c r="DD27" s="670">
        <v>874357</v>
      </c>
      <c r="DE27" s="675"/>
      <c r="DF27" s="675"/>
      <c r="DG27" s="675"/>
      <c r="DH27" s="675"/>
      <c r="DI27" s="675"/>
      <c r="DJ27" s="675"/>
      <c r="DK27" s="676"/>
      <c r="DL27" s="670">
        <v>845157</v>
      </c>
      <c r="DM27" s="675"/>
      <c r="DN27" s="675"/>
      <c r="DO27" s="675"/>
      <c r="DP27" s="675"/>
      <c r="DQ27" s="675"/>
      <c r="DR27" s="675"/>
      <c r="DS27" s="675"/>
      <c r="DT27" s="675"/>
      <c r="DU27" s="675"/>
      <c r="DV27" s="676"/>
      <c r="DW27" s="667">
        <v>11.3</v>
      </c>
      <c r="DX27" s="677"/>
      <c r="DY27" s="677"/>
      <c r="DZ27" s="677"/>
      <c r="EA27" s="677"/>
      <c r="EB27" s="677"/>
      <c r="EC27" s="709"/>
    </row>
    <row r="28" spans="2:133" ht="11.25" customHeight="1" x14ac:dyDescent="0.15">
      <c r="B28" s="661" t="s">
        <v>593</v>
      </c>
      <c r="C28" s="662"/>
      <c r="D28" s="662"/>
      <c r="E28" s="662"/>
      <c r="F28" s="662"/>
      <c r="G28" s="662"/>
      <c r="H28" s="662"/>
      <c r="I28" s="662"/>
      <c r="J28" s="662"/>
      <c r="K28" s="662"/>
      <c r="L28" s="662"/>
      <c r="M28" s="662"/>
      <c r="N28" s="662"/>
      <c r="O28" s="662"/>
      <c r="P28" s="662"/>
      <c r="Q28" s="663"/>
      <c r="R28" s="664">
        <v>3921</v>
      </c>
      <c r="S28" s="665"/>
      <c r="T28" s="665"/>
      <c r="U28" s="665"/>
      <c r="V28" s="665"/>
      <c r="W28" s="665"/>
      <c r="X28" s="665"/>
      <c r="Y28" s="666"/>
      <c r="Z28" s="691">
        <v>0</v>
      </c>
      <c r="AA28" s="691"/>
      <c r="AB28" s="691"/>
      <c r="AC28" s="691"/>
      <c r="AD28" s="692">
        <v>3921</v>
      </c>
      <c r="AE28" s="692"/>
      <c r="AF28" s="692"/>
      <c r="AG28" s="692"/>
      <c r="AH28" s="692"/>
      <c r="AI28" s="692"/>
      <c r="AJ28" s="692"/>
      <c r="AK28" s="692"/>
      <c r="AL28" s="667">
        <v>0.1</v>
      </c>
      <c r="AM28" s="668"/>
      <c r="AN28" s="668"/>
      <c r="AO28" s="693"/>
      <c r="AP28" s="661"/>
      <c r="AQ28" s="662"/>
      <c r="AR28" s="662"/>
      <c r="AS28" s="662"/>
      <c r="AT28" s="662"/>
      <c r="AU28" s="662"/>
      <c r="AV28" s="662"/>
      <c r="AW28" s="662"/>
      <c r="AX28" s="662"/>
      <c r="AY28" s="662"/>
      <c r="AZ28" s="662"/>
      <c r="BA28" s="662"/>
      <c r="BB28" s="662"/>
      <c r="BC28" s="662"/>
      <c r="BD28" s="662"/>
      <c r="BE28" s="662"/>
      <c r="BF28" s="663"/>
      <c r="BG28" s="664"/>
      <c r="BH28" s="665"/>
      <c r="BI28" s="665"/>
      <c r="BJ28" s="665"/>
      <c r="BK28" s="665"/>
      <c r="BL28" s="665"/>
      <c r="BM28" s="665"/>
      <c r="BN28" s="666"/>
      <c r="BO28" s="691"/>
      <c r="BP28" s="691"/>
      <c r="BQ28" s="691"/>
      <c r="BR28" s="691"/>
      <c r="BS28" s="670"/>
      <c r="BT28" s="665"/>
      <c r="BU28" s="665"/>
      <c r="BV28" s="665"/>
      <c r="BW28" s="665"/>
      <c r="BX28" s="665"/>
      <c r="BY28" s="665"/>
      <c r="BZ28" s="665"/>
      <c r="CA28" s="665"/>
      <c r="CB28" s="708"/>
      <c r="CD28" s="698" t="s">
        <v>280</v>
      </c>
      <c r="CE28" s="699"/>
      <c r="CF28" s="699"/>
      <c r="CG28" s="699"/>
      <c r="CH28" s="699"/>
      <c r="CI28" s="699"/>
      <c r="CJ28" s="699"/>
      <c r="CK28" s="699"/>
      <c r="CL28" s="699"/>
      <c r="CM28" s="699"/>
      <c r="CN28" s="699"/>
      <c r="CO28" s="699"/>
      <c r="CP28" s="699"/>
      <c r="CQ28" s="700"/>
      <c r="CR28" s="664">
        <v>1173336</v>
      </c>
      <c r="CS28" s="665"/>
      <c r="CT28" s="665"/>
      <c r="CU28" s="665"/>
      <c r="CV28" s="665"/>
      <c r="CW28" s="665"/>
      <c r="CX28" s="665"/>
      <c r="CY28" s="666"/>
      <c r="CZ28" s="667">
        <v>8.9</v>
      </c>
      <c r="DA28" s="677"/>
      <c r="DB28" s="677"/>
      <c r="DC28" s="678"/>
      <c r="DD28" s="670">
        <v>1119270</v>
      </c>
      <c r="DE28" s="665"/>
      <c r="DF28" s="665"/>
      <c r="DG28" s="665"/>
      <c r="DH28" s="665"/>
      <c r="DI28" s="665"/>
      <c r="DJ28" s="665"/>
      <c r="DK28" s="666"/>
      <c r="DL28" s="670">
        <v>1118522</v>
      </c>
      <c r="DM28" s="665"/>
      <c r="DN28" s="665"/>
      <c r="DO28" s="665"/>
      <c r="DP28" s="665"/>
      <c r="DQ28" s="665"/>
      <c r="DR28" s="665"/>
      <c r="DS28" s="665"/>
      <c r="DT28" s="665"/>
      <c r="DU28" s="665"/>
      <c r="DV28" s="666"/>
      <c r="DW28" s="667">
        <v>14.9</v>
      </c>
      <c r="DX28" s="677"/>
      <c r="DY28" s="677"/>
      <c r="DZ28" s="677"/>
      <c r="EA28" s="677"/>
      <c r="EB28" s="677"/>
      <c r="EC28" s="709"/>
    </row>
    <row r="29" spans="2:133" ht="11.25" customHeight="1" x14ac:dyDescent="0.15">
      <c r="B29" s="661" t="s">
        <v>281</v>
      </c>
      <c r="C29" s="662"/>
      <c r="D29" s="662"/>
      <c r="E29" s="662"/>
      <c r="F29" s="662"/>
      <c r="G29" s="662"/>
      <c r="H29" s="662"/>
      <c r="I29" s="662"/>
      <c r="J29" s="662"/>
      <c r="K29" s="662"/>
      <c r="L29" s="662"/>
      <c r="M29" s="662"/>
      <c r="N29" s="662"/>
      <c r="O29" s="662"/>
      <c r="P29" s="662"/>
      <c r="Q29" s="663"/>
      <c r="R29" s="664">
        <v>95221</v>
      </c>
      <c r="S29" s="665"/>
      <c r="T29" s="665"/>
      <c r="U29" s="665"/>
      <c r="V29" s="665"/>
      <c r="W29" s="665"/>
      <c r="X29" s="665"/>
      <c r="Y29" s="666"/>
      <c r="Z29" s="691">
        <v>0.7</v>
      </c>
      <c r="AA29" s="691"/>
      <c r="AB29" s="691"/>
      <c r="AC29" s="691"/>
      <c r="AD29" s="692" t="s">
        <v>569</v>
      </c>
      <c r="AE29" s="692"/>
      <c r="AF29" s="692"/>
      <c r="AG29" s="692"/>
      <c r="AH29" s="692"/>
      <c r="AI29" s="692"/>
      <c r="AJ29" s="692"/>
      <c r="AK29" s="692"/>
      <c r="AL29" s="667" t="s">
        <v>128</v>
      </c>
      <c r="AM29" s="668"/>
      <c r="AN29" s="668"/>
      <c r="AO29" s="693"/>
      <c r="AP29" s="641"/>
      <c r="AQ29" s="642"/>
      <c r="AR29" s="642"/>
      <c r="AS29" s="642"/>
      <c r="AT29" s="642"/>
      <c r="AU29" s="642"/>
      <c r="AV29" s="642"/>
      <c r="AW29" s="642"/>
      <c r="AX29" s="642"/>
      <c r="AY29" s="642"/>
      <c r="AZ29" s="642"/>
      <c r="BA29" s="642"/>
      <c r="BB29" s="642"/>
      <c r="BC29" s="642"/>
      <c r="BD29" s="642"/>
      <c r="BE29" s="642"/>
      <c r="BF29" s="643"/>
      <c r="BG29" s="664"/>
      <c r="BH29" s="665"/>
      <c r="BI29" s="665"/>
      <c r="BJ29" s="665"/>
      <c r="BK29" s="665"/>
      <c r="BL29" s="665"/>
      <c r="BM29" s="665"/>
      <c r="BN29" s="666"/>
      <c r="BO29" s="691"/>
      <c r="BP29" s="691"/>
      <c r="BQ29" s="691"/>
      <c r="BR29" s="691"/>
      <c r="BS29" s="692"/>
      <c r="BT29" s="692"/>
      <c r="BU29" s="692"/>
      <c r="BV29" s="692"/>
      <c r="BW29" s="692"/>
      <c r="BX29" s="692"/>
      <c r="BY29" s="692"/>
      <c r="BZ29" s="692"/>
      <c r="CA29" s="692"/>
      <c r="CB29" s="750"/>
      <c r="CD29" s="751" t="s">
        <v>282</v>
      </c>
      <c r="CE29" s="752"/>
      <c r="CF29" s="698" t="s">
        <v>69</v>
      </c>
      <c r="CG29" s="699"/>
      <c r="CH29" s="699"/>
      <c r="CI29" s="699"/>
      <c r="CJ29" s="699"/>
      <c r="CK29" s="699"/>
      <c r="CL29" s="699"/>
      <c r="CM29" s="699"/>
      <c r="CN29" s="699"/>
      <c r="CO29" s="699"/>
      <c r="CP29" s="699"/>
      <c r="CQ29" s="700"/>
      <c r="CR29" s="664">
        <v>1173336</v>
      </c>
      <c r="CS29" s="675"/>
      <c r="CT29" s="675"/>
      <c r="CU29" s="675"/>
      <c r="CV29" s="675"/>
      <c r="CW29" s="675"/>
      <c r="CX29" s="675"/>
      <c r="CY29" s="676"/>
      <c r="CZ29" s="667">
        <v>8.9</v>
      </c>
      <c r="DA29" s="677"/>
      <c r="DB29" s="677"/>
      <c r="DC29" s="678"/>
      <c r="DD29" s="670">
        <v>1119270</v>
      </c>
      <c r="DE29" s="675"/>
      <c r="DF29" s="675"/>
      <c r="DG29" s="675"/>
      <c r="DH29" s="675"/>
      <c r="DI29" s="675"/>
      <c r="DJ29" s="675"/>
      <c r="DK29" s="676"/>
      <c r="DL29" s="670">
        <v>1118522</v>
      </c>
      <c r="DM29" s="675"/>
      <c r="DN29" s="675"/>
      <c r="DO29" s="675"/>
      <c r="DP29" s="675"/>
      <c r="DQ29" s="675"/>
      <c r="DR29" s="675"/>
      <c r="DS29" s="675"/>
      <c r="DT29" s="675"/>
      <c r="DU29" s="675"/>
      <c r="DV29" s="676"/>
      <c r="DW29" s="667">
        <v>14.9</v>
      </c>
      <c r="DX29" s="677"/>
      <c r="DY29" s="677"/>
      <c r="DZ29" s="677"/>
      <c r="EA29" s="677"/>
      <c r="EB29" s="677"/>
      <c r="EC29" s="709"/>
    </row>
    <row r="30" spans="2:133" ht="11.25" customHeight="1" x14ac:dyDescent="0.15">
      <c r="B30" s="661" t="s">
        <v>283</v>
      </c>
      <c r="C30" s="662"/>
      <c r="D30" s="662"/>
      <c r="E30" s="662"/>
      <c r="F30" s="662"/>
      <c r="G30" s="662"/>
      <c r="H30" s="662"/>
      <c r="I30" s="662"/>
      <c r="J30" s="662"/>
      <c r="K30" s="662"/>
      <c r="L30" s="662"/>
      <c r="M30" s="662"/>
      <c r="N30" s="662"/>
      <c r="O30" s="662"/>
      <c r="P30" s="662"/>
      <c r="Q30" s="663"/>
      <c r="R30" s="664">
        <v>153650</v>
      </c>
      <c r="S30" s="665"/>
      <c r="T30" s="665"/>
      <c r="U30" s="665"/>
      <c r="V30" s="665"/>
      <c r="W30" s="665"/>
      <c r="X30" s="665"/>
      <c r="Y30" s="666"/>
      <c r="Z30" s="691">
        <v>1.1000000000000001</v>
      </c>
      <c r="AA30" s="691"/>
      <c r="AB30" s="691"/>
      <c r="AC30" s="691"/>
      <c r="AD30" s="692">
        <v>5033</v>
      </c>
      <c r="AE30" s="692"/>
      <c r="AF30" s="692"/>
      <c r="AG30" s="692"/>
      <c r="AH30" s="692"/>
      <c r="AI30" s="692"/>
      <c r="AJ30" s="692"/>
      <c r="AK30" s="692"/>
      <c r="AL30" s="667">
        <v>0.1</v>
      </c>
      <c r="AM30" s="668"/>
      <c r="AN30" s="668"/>
      <c r="AO30" s="693"/>
      <c r="AP30" s="723" t="s">
        <v>222</v>
      </c>
      <c r="AQ30" s="724"/>
      <c r="AR30" s="724"/>
      <c r="AS30" s="724"/>
      <c r="AT30" s="724"/>
      <c r="AU30" s="724"/>
      <c r="AV30" s="724"/>
      <c r="AW30" s="724"/>
      <c r="AX30" s="724"/>
      <c r="AY30" s="724"/>
      <c r="AZ30" s="724"/>
      <c r="BA30" s="724"/>
      <c r="BB30" s="724"/>
      <c r="BC30" s="724"/>
      <c r="BD30" s="724"/>
      <c r="BE30" s="724"/>
      <c r="BF30" s="725"/>
      <c r="BG30" s="723" t="s">
        <v>284</v>
      </c>
      <c r="BH30" s="748"/>
      <c r="BI30" s="748"/>
      <c r="BJ30" s="748"/>
      <c r="BK30" s="748"/>
      <c r="BL30" s="748"/>
      <c r="BM30" s="748"/>
      <c r="BN30" s="748"/>
      <c r="BO30" s="748"/>
      <c r="BP30" s="748"/>
      <c r="BQ30" s="749"/>
      <c r="BR30" s="723" t="s">
        <v>285</v>
      </c>
      <c r="BS30" s="748"/>
      <c r="BT30" s="748"/>
      <c r="BU30" s="748"/>
      <c r="BV30" s="748"/>
      <c r="BW30" s="748"/>
      <c r="BX30" s="748"/>
      <c r="BY30" s="748"/>
      <c r="BZ30" s="748"/>
      <c r="CA30" s="748"/>
      <c r="CB30" s="749"/>
      <c r="CD30" s="753"/>
      <c r="CE30" s="754"/>
      <c r="CF30" s="698" t="s">
        <v>286</v>
      </c>
      <c r="CG30" s="699"/>
      <c r="CH30" s="699"/>
      <c r="CI30" s="699"/>
      <c r="CJ30" s="699"/>
      <c r="CK30" s="699"/>
      <c r="CL30" s="699"/>
      <c r="CM30" s="699"/>
      <c r="CN30" s="699"/>
      <c r="CO30" s="699"/>
      <c r="CP30" s="699"/>
      <c r="CQ30" s="700"/>
      <c r="CR30" s="664">
        <v>1121167</v>
      </c>
      <c r="CS30" s="665"/>
      <c r="CT30" s="665"/>
      <c r="CU30" s="665"/>
      <c r="CV30" s="665"/>
      <c r="CW30" s="665"/>
      <c r="CX30" s="665"/>
      <c r="CY30" s="666"/>
      <c r="CZ30" s="667">
        <v>8.5</v>
      </c>
      <c r="DA30" s="677"/>
      <c r="DB30" s="677"/>
      <c r="DC30" s="678"/>
      <c r="DD30" s="670">
        <v>1067149</v>
      </c>
      <c r="DE30" s="665"/>
      <c r="DF30" s="665"/>
      <c r="DG30" s="665"/>
      <c r="DH30" s="665"/>
      <c r="DI30" s="665"/>
      <c r="DJ30" s="665"/>
      <c r="DK30" s="666"/>
      <c r="DL30" s="670">
        <v>1066401</v>
      </c>
      <c r="DM30" s="665"/>
      <c r="DN30" s="665"/>
      <c r="DO30" s="665"/>
      <c r="DP30" s="665"/>
      <c r="DQ30" s="665"/>
      <c r="DR30" s="665"/>
      <c r="DS30" s="665"/>
      <c r="DT30" s="665"/>
      <c r="DU30" s="665"/>
      <c r="DV30" s="666"/>
      <c r="DW30" s="667">
        <v>14.2</v>
      </c>
      <c r="DX30" s="677"/>
      <c r="DY30" s="677"/>
      <c r="DZ30" s="677"/>
      <c r="EA30" s="677"/>
      <c r="EB30" s="677"/>
      <c r="EC30" s="709"/>
    </row>
    <row r="31" spans="2:133" ht="11.25" customHeight="1" x14ac:dyDescent="0.15">
      <c r="B31" s="661" t="s">
        <v>287</v>
      </c>
      <c r="C31" s="662"/>
      <c r="D31" s="662"/>
      <c r="E31" s="662"/>
      <c r="F31" s="662"/>
      <c r="G31" s="662"/>
      <c r="H31" s="662"/>
      <c r="I31" s="662"/>
      <c r="J31" s="662"/>
      <c r="K31" s="662"/>
      <c r="L31" s="662"/>
      <c r="M31" s="662"/>
      <c r="N31" s="662"/>
      <c r="O31" s="662"/>
      <c r="P31" s="662"/>
      <c r="Q31" s="663"/>
      <c r="R31" s="664">
        <v>15072</v>
      </c>
      <c r="S31" s="665"/>
      <c r="T31" s="665"/>
      <c r="U31" s="665"/>
      <c r="V31" s="665"/>
      <c r="W31" s="665"/>
      <c r="X31" s="665"/>
      <c r="Y31" s="666"/>
      <c r="Z31" s="691">
        <v>0.1</v>
      </c>
      <c r="AA31" s="691"/>
      <c r="AB31" s="691"/>
      <c r="AC31" s="691"/>
      <c r="AD31" s="692" t="s">
        <v>128</v>
      </c>
      <c r="AE31" s="692"/>
      <c r="AF31" s="692"/>
      <c r="AG31" s="692"/>
      <c r="AH31" s="692"/>
      <c r="AI31" s="692"/>
      <c r="AJ31" s="692"/>
      <c r="AK31" s="692"/>
      <c r="AL31" s="667" t="s">
        <v>569</v>
      </c>
      <c r="AM31" s="668"/>
      <c r="AN31" s="668"/>
      <c r="AO31" s="693"/>
      <c r="AP31" s="739" t="s">
        <v>288</v>
      </c>
      <c r="AQ31" s="740"/>
      <c r="AR31" s="740"/>
      <c r="AS31" s="740"/>
      <c r="AT31" s="745" t="s">
        <v>289</v>
      </c>
      <c r="AU31" s="360"/>
      <c r="AV31" s="360"/>
      <c r="AW31" s="360"/>
      <c r="AX31" s="732" t="s">
        <v>189</v>
      </c>
      <c r="AY31" s="733"/>
      <c r="AZ31" s="733"/>
      <c r="BA31" s="733"/>
      <c r="BB31" s="733"/>
      <c r="BC31" s="733"/>
      <c r="BD31" s="733"/>
      <c r="BE31" s="733"/>
      <c r="BF31" s="734"/>
      <c r="BG31" s="735">
        <v>98.7</v>
      </c>
      <c r="BH31" s="736"/>
      <c r="BI31" s="736"/>
      <c r="BJ31" s="736"/>
      <c r="BK31" s="736"/>
      <c r="BL31" s="736"/>
      <c r="BM31" s="737">
        <v>92.1</v>
      </c>
      <c r="BN31" s="736"/>
      <c r="BO31" s="736"/>
      <c r="BP31" s="736"/>
      <c r="BQ31" s="738"/>
      <c r="BR31" s="735">
        <v>97.9</v>
      </c>
      <c r="BS31" s="736"/>
      <c r="BT31" s="736"/>
      <c r="BU31" s="736"/>
      <c r="BV31" s="736"/>
      <c r="BW31" s="736"/>
      <c r="BX31" s="737">
        <v>91.3</v>
      </c>
      <c r="BY31" s="736"/>
      <c r="BZ31" s="736"/>
      <c r="CA31" s="736"/>
      <c r="CB31" s="738"/>
      <c r="CD31" s="753"/>
      <c r="CE31" s="754"/>
      <c r="CF31" s="698" t="s">
        <v>594</v>
      </c>
      <c r="CG31" s="699"/>
      <c r="CH31" s="699"/>
      <c r="CI31" s="699"/>
      <c r="CJ31" s="699"/>
      <c r="CK31" s="699"/>
      <c r="CL31" s="699"/>
      <c r="CM31" s="699"/>
      <c r="CN31" s="699"/>
      <c r="CO31" s="699"/>
      <c r="CP31" s="699"/>
      <c r="CQ31" s="700"/>
      <c r="CR31" s="664">
        <v>52169</v>
      </c>
      <c r="CS31" s="675"/>
      <c r="CT31" s="675"/>
      <c r="CU31" s="675"/>
      <c r="CV31" s="675"/>
      <c r="CW31" s="675"/>
      <c r="CX31" s="675"/>
      <c r="CY31" s="676"/>
      <c r="CZ31" s="667">
        <v>0.4</v>
      </c>
      <c r="DA31" s="677"/>
      <c r="DB31" s="677"/>
      <c r="DC31" s="678"/>
      <c r="DD31" s="670">
        <v>52121</v>
      </c>
      <c r="DE31" s="675"/>
      <c r="DF31" s="675"/>
      <c r="DG31" s="675"/>
      <c r="DH31" s="675"/>
      <c r="DI31" s="675"/>
      <c r="DJ31" s="675"/>
      <c r="DK31" s="676"/>
      <c r="DL31" s="670">
        <v>52121</v>
      </c>
      <c r="DM31" s="675"/>
      <c r="DN31" s="675"/>
      <c r="DO31" s="675"/>
      <c r="DP31" s="675"/>
      <c r="DQ31" s="675"/>
      <c r="DR31" s="675"/>
      <c r="DS31" s="675"/>
      <c r="DT31" s="675"/>
      <c r="DU31" s="675"/>
      <c r="DV31" s="676"/>
      <c r="DW31" s="667">
        <v>0.7</v>
      </c>
      <c r="DX31" s="677"/>
      <c r="DY31" s="677"/>
      <c r="DZ31" s="677"/>
      <c r="EA31" s="677"/>
      <c r="EB31" s="677"/>
      <c r="EC31" s="709"/>
    </row>
    <row r="32" spans="2:133" ht="11.25" customHeight="1" x14ac:dyDescent="0.15">
      <c r="B32" s="661" t="s">
        <v>290</v>
      </c>
      <c r="C32" s="662"/>
      <c r="D32" s="662"/>
      <c r="E32" s="662"/>
      <c r="F32" s="662"/>
      <c r="G32" s="662"/>
      <c r="H32" s="662"/>
      <c r="I32" s="662"/>
      <c r="J32" s="662"/>
      <c r="K32" s="662"/>
      <c r="L32" s="662"/>
      <c r="M32" s="662"/>
      <c r="N32" s="662"/>
      <c r="O32" s="662"/>
      <c r="P32" s="662"/>
      <c r="Q32" s="663"/>
      <c r="R32" s="664">
        <v>2864094</v>
      </c>
      <c r="S32" s="665"/>
      <c r="T32" s="665"/>
      <c r="U32" s="665"/>
      <c r="V32" s="665"/>
      <c r="W32" s="665"/>
      <c r="X32" s="665"/>
      <c r="Y32" s="666"/>
      <c r="Z32" s="691">
        <v>20.9</v>
      </c>
      <c r="AA32" s="691"/>
      <c r="AB32" s="691"/>
      <c r="AC32" s="691"/>
      <c r="AD32" s="692" t="s">
        <v>128</v>
      </c>
      <c r="AE32" s="692"/>
      <c r="AF32" s="692"/>
      <c r="AG32" s="692"/>
      <c r="AH32" s="692"/>
      <c r="AI32" s="692"/>
      <c r="AJ32" s="692"/>
      <c r="AK32" s="692"/>
      <c r="AL32" s="667" t="s">
        <v>569</v>
      </c>
      <c r="AM32" s="668"/>
      <c r="AN32" s="668"/>
      <c r="AO32" s="693"/>
      <c r="AP32" s="741"/>
      <c r="AQ32" s="742"/>
      <c r="AR32" s="742"/>
      <c r="AS32" s="742"/>
      <c r="AT32" s="746"/>
      <c r="AU32" s="361" t="s">
        <v>595</v>
      </c>
      <c r="AV32" s="361"/>
      <c r="AW32" s="361"/>
      <c r="AX32" s="661" t="s">
        <v>291</v>
      </c>
      <c r="AY32" s="662"/>
      <c r="AZ32" s="662"/>
      <c r="BA32" s="662"/>
      <c r="BB32" s="662"/>
      <c r="BC32" s="662"/>
      <c r="BD32" s="662"/>
      <c r="BE32" s="662"/>
      <c r="BF32" s="663"/>
      <c r="BG32" s="730">
        <v>98.9</v>
      </c>
      <c r="BH32" s="675"/>
      <c r="BI32" s="675"/>
      <c r="BJ32" s="675"/>
      <c r="BK32" s="675"/>
      <c r="BL32" s="675"/>
      <c r="BM32" s="668">
        <v>94</v>
      </c>
      <c r="BN32" s="731"/>
      <c r="BO32" s="731"/>
      <c r="BP32" s="731"/>
      <c r="BQ32" s="707"/>
      <c r="BR32" s="730">
        <v>98.8</v>
      </c>
      <c r="BS32" s="675"/>
      <c r="BT32" s="675"/>
      <c r="BU32" s="675"/>
      <c r="BV32" s="675"/>
      <c r="BW32" s="675"/>
      <c r="BX32" s="668">
        <v>93.8</v>
      </c>
      <c r="BY32" s="731"/>
      <c r="BZ32" s="731"/>
      <c r="CA32" s="731"/>
      <c r="CB32" s="707"/>
      <c r="CD32" s="755"/>
      <c r="CE32" s="756"/>
      <c r="CF32" s="698" t="s">
        <v>292</v>
      </c>
      <c r="CG32" s="699"/>
      <c r="CH32" s="699"/>
      <c r="CI32" s="699"/>
      <c r="CJ32" s="699"/>
      <c r="CK32" s="699"/>
      <c r="CL32" s="699"/>
      <c r="CM32" s="699"/>
      <c r="CN32" s="699"/>
      <c r="CO32" s="699"/>
      <c r="CP32" s="699"/>
      <c r="CQ32" s="700"/>
      <c r="CR32" s="664" t="s">
        <v>569</v>
      </c>
      <c r="CS32" s="665"/>
      <c r="CT32" s="665"/>
      <c r="CU32" s="665"/>
      <c r="CV32" s="665"/>
      <c r="CW32" s="665"/>
      <c r="CX32" s="665"/>
      <c r="CY32" s="666"/>
      <c r="CZ32" s="667" t="s">
        <v>128</v>
      </c>
      <c r="DA32" s="677"/>
      <c r="DB32" s="677"/>
      <c r="DC32" s="678"/>
      <c r="DD32" s="670" t="s">
        <v>569</v>
      </c>
      <c r="DE32" s="665"/>
      <c r="DF32" s="665"/>
      <c r="DG32" s="665"/>
      <c r="DH32" s="665"/>
      <c r="DI32" s="665"/>
      <c r="DJ32" s="665"/>
      <c r="DK32" s="666"/>
      <c r="DL32" s="670" t="s">
        <v>569</v>
      </c>
      <c r="DM32" s="665"/>
      <c r="DN32" s="665"/>
      <c r="DO32" s="665"/>
      <c r="DP32" s="665"/>
      <c r="DQ32" s="665"/>
      <c r="DR32" s="665"/>
      <c r="DS32" s="665"/>
      <c r="DT32" s="665"/>
      <c r="DU32" s="665"/>
      <c r="DV32" s="666"/>
      <c r="DW32" s="667" t="s">
        <v>578</v>
      </c>
      <c r="DX32" s="677"/>
      <c r="DY32" s="677"/>
      <c r="DZ32" s="677"/>
      <c r="EA32" s="677"/>
      <c r="EB32" s="677"/>
      <c r="EC32" s="709"/>
    </row>
    <row r="33" spans="2:133" ht="11.25" customHeight="1" x14ac:dyDescent="0.15">
      <c r="B33" s="727" t="s">
        <v>293</v>
      </c>
      <c r="C33" s="728"/>
      <c r="D33" s="728"/>
      <c r="E33" s="728"/>
      <c r="F33" s="728"/>
      <c r="G33" s="728"/>
      <c r="H33" s="728"/>
      <c r="I33" s="728"/>
      <c r="J33" s="728"/>
      <c r="K33" s="728"/>
      <c r="L33" s="728"/>
      <c r="M33" s="728"/>
      <c r="N33" s="728"/>
      <c r="O33" s="728"/>
      <c r="P33" s="728"/>
      <c r="Q33" s="729"/>
      <c r="R33" s="664" t="s">
        <v>128</v>
      </c>
      <c r="S33" s="665"/>
      <c r="T33" s="665"/>
      <c r="U33" s="665"/>
      <c r="V33" s="665"/>
      <c r="W33" s="665"/>
      <c r="X33" s="665"/>
      <c r="Y33" s="666"/>
      <c r="Z33" s="691" t="s">
        <v>569</v>
      </c>
      <c r="AA33" s="691"/>
      <c r="AB33" s="691"/>
      <c r="AC33" s="691"/>
      <c r="AD33" s="692" t="s">
        <v>128</v>
      </c>
      <c r="AE33" s="692"/>
      <c r="AF33" s="692"/>
      <c r="AG33" s="692"/>
      <c r="AH33" s="692"/>
      <c r="AI33" s="692"/>
      <c r="AJ33" s="692"/>
      <c r="AK33" s="692"/>
      <c r="AL33" s="667" t="s">
        <v>128</v>
      </c>
      <c r="AM33" s="668"/>
      <c r="AN33" s="668"/>
      <c r="AO33" s="693"/>
      <c r="AP33" s="743"/>
      <c r="AQ33" s="744"/>
      <c r="AR33" s="744"/>
      <c r="AS33" s="744"/>
      <c r="AT33" s="747"/>
      <c r="AU33" s="362"/>
      <c r="AV33" s="362"/>
      <c r="AW33" s="362"/>
      <c r="AX33" s="641" t="s">
        <v>294</v>
      </c>
      <c r="AY33" s="642"/>
      <c r="AZ33" s="642"/>
      <c r="BA33" s="642"/>
      <c r="BB33" s="642"/>
      <c r="BC33" s="642"/>
      <c r="BD33" s="642"/>
      <c r="BE33" s="642"/>
      <c r="BF33" s="643"/>
      <c r="BG33" s="726">
        <v>98.5</v>
      </c>
      <c r="BH33" s="645"/>
      <c r="BI33" s="645"/>
      <c r="BJ33" s="645"/>
      <c r="BK33" s="645"/>
      <c r="BL33" s="645"/>
      <c r="BM33" s="683">
        <v>90.2</v>
      </c>
      <c r="BN33" s="645"/>
      <c r="BO33" s="645"/>
      <c r="BP33" s="645"/>
      <c r="BQ33" s="694"/>
      <c r="BR33" s="726">
        <v>97.2</v>
      </c>
      <c r="BS33" s="645"/>
      <c r="BT33" s="645"/>
      <c r="BU33" s="645"/>
      <c r="BV33" s="645"/>
      <c r="BW33" s="645"/>
      <c r="BX33" s="683">
        <v>88.9</v>
      </c>
      <c r="BY33" s="645"/>
      <c r="BZ33" s="645"/>
      <c r="CA33" s="645"/>
      <c r="CB33" s="694"/>
      <c r="CD33" s="698" t="s">
        <v>295</v>
      </c>
      <c r="CE33" s="699"/>
      <c r="CF33" s="699"/>
      <c r="CG33" s="699"/>
      <c r="CH33" s="699"/>
      <c r="CI33" s="699"/>
      <c r="CJ33" s="699"/>
      <c r="CK33" s="699"/>
      <c r="CL33" s="699"/>
      <c r="CM33" s="699"/>
      <c r="CN33" s="699"/>
      <c r="CO33" s="699"/>
      <c r="CP33" s="699"/>
      <c r="CQ33" s="700"/>
      <c r="CR33" s="664">
        <v>5009257</v>
      </c>
      <c r="CS33" s="675"/>
      <c r="CT33" s="675"/>
      <c r="CU33" s="675"/>
      <c r="CV33" s="675"/>
      <c r="CW33" s="675"/>
      <c r="CX33" s="675"/>
      <c r="CY33" s="676"/>
      <c r="CZ33" s="667">
        <v>37.9</v>
      </c>
      <c r="DA33" s="677"/>
      <c r="DB33" s="677"/>
      <c r="DC33" s="678"/>
      <c r="DD33" s="670">
        <v>4114736</v>
      </c>
      <c r="DE33" s="675"/>
      <c r="DF33" s="675"/>
      <c r="DG33" s="675"/>
      <c r="DH33" s="675"/>
      <c r="DI33" s="675"/>
      <c r="DJ33" s="675"/>
      <c r="DK33" s="676"/>
      <c r="DL33" s="670">
        <v>3147763</v>
      </c>
      <c r="DM33" s="675"/>
      <c r="DN33" s="675"/>
      <c r="DO33" s="675"/>
      <c r="DP33" s="675"/>
      <c r="DQ33" s="675"/>
      <c r="DR33" s="675"/>
      <c r="DS33" s="675"/>
      <c r="DT33" s="675"/>
      <c r="DU33" s="675"/>
      <c r="DV33" s="676"/>
      <c r="DW33" s="667">
        <v>42</v>
      </c>
      <c r="DX33" s="677"/>
      <c r="DY33" s="677"/>
      <c r="DZ33" s="677"/>
      <c r="EA33" s="677"/>
      <c r="EB33" s="677"/>
      <c r="EC33" s="709"/>
    </row>
    <row r="34" spans="2:133" ht="11.25" customHeight="1" x14ac:dyDescent="0.15">
      <c r="B34" s="661" t="s">
        <v>296</v>
      </c>
      <c r="C34" s="662"/>
      <c r="D34" s="662"/>
      <c r="E34" s="662"/>
      <c r="F34" s="662"/>
      <c r="G34" s="662"/>
      <c r="H34" s="662"/>
      <c r="I34" s="662"/>
      <c r="J34" s="662"/>
      <c r="K34" s="662"/>
      <c r="L34" s="662"/>
      <c r="M34" s="662"/>
      <c r="N34" s="662"/>
      <c r="O34" s="662"/>
      <c r="P34" s="662"/>
      <c r="Q34" s="663"/>
      <c r="R34" s="664">
        <v>1227683</v>
      </c>
      <c r="S34" s="665"/>
      <c r="T34" s="665"/>
      <c r="U34" s="665"/>
      <c r="V34" s="665"/>
      <c r="W34" s="665"/>
      <c r="X34" s="665"/>
      <c r="Y34" s="666"/>
      <c r="Z34" s="691">
        <v>9</v>
      </c>
      <c r="AA34" s="691"/>
      <c r="AB34" s="691"/>
      <c r="AC34" s="691"/>
      <c r="AD34" s="692" t="s">
        <v>569</v>
      </c>
      <c r="AE34" s="692"/>
      <c r="AF34" s="692"/>
      <c r="AG34" s="692"/>
      <c r="AH34" s="692"/>
      <c r="AI34" s="692"/>
      <c r="AJ34" s="692"/>
      <c r="AK34" s="692"/>
      <c r="AL34" s="667" t="s">
        <v>128</v>
      </c>
      <c r="AM34" s="668"/>
      <c r="AN34" s="668"/>
      <c r="AO34" s="693"/>
      <c r="AP34" s="216"/>
      <c r="AQ34" s="217"/>
      <c r="AR34" s="361"/>
      <c r="AS34" s="360"/>
      <c r="AT34" s="360"/>
      <c r="AU34" s="360"/>
      <c r="AV34" s="360"/>
      <c r="AW34" s="360"/>
      <c r="AX34" s="360"/>
      <c r="AY34" s="360"/>
      <c r="AZ34" s="360"/>
      <c r="BA34" s="360"/>
      <c r="BB34" s="360"/>
      <c r="BC34" s="360"/>
      <c r="BD34" s="360"/>
      <c r="BE34" s="360"/>
      <c r="BF34" s="360"/>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98" t="s">
        <v>297</v>
      </c>
      <c r="CE34" s="699"/>
      <c r="CF34" s="699"/>
      <c r="CG34" s="699"/>
      <c r="CH34" s="699"/>
      <c r="CI34" s="699"/>
      <c r="CJ34" s="699"/>
      <c r="CK34" s="699"/>
      <c r="CL34" s="699"/>
      <c r="CM34" s="699"/>
      <c r="CN34" s="699"/>
      <c r="CO34" s="699"/>
      <c r="CP34" s="699"/>
      <c r="CQ34" s="700"/>
      <c r="CR34" s="664">
        <v>1654442</v>
      </c>
      <c r="CS34" s="665"/>
      <c r="CT34" s="665"/>
      <c r="CU34" s="665"/>
      <c r="CV34" s="665"/>
      <c r="CW34" s="665"/>
      <c r="CX34" s="665"/>
      <c r="CY34" s="666"/>
      <c r="CZ34" s="667">
        <v>12.5</v>
      </c>
      <c r="DA34" s="677"/>
      <c r="DB34" s="677"/>
      <c r="DC34" s="678"/>
      <c r="DD34" s="670">
        <v>1159807</v>
      </c>
      <c r="DE34" s="665"/>
      <c r="DF34" s="665"/>
      <c r="DG34" s="665"/>
      <c r="DH34" s="665"/>
      <c r="DI34" s="665"/>
      <c r="DJ34" s="665"/>
      <c r="DK34" s="666"/>
      <c r="DL34" s="670">
        <v>1008877</v>
      </c>
      <c r="DM34" s="665"/>
      <c r="DN34" s="665"/>
      <c r="DO34" s="665"/>
      <c r="DP34" s="665"/>
      <c r="DQ34" s="665"/>
      <c r="DR34" s="665"/>
      <c r="DS34" s="665"/>
      <c r="DT34" s="665"/>
      <c r="DU34" s="665"/>
      <c r="DV34" s="666"/>
      <c r="DW34" s="667">
        <v>13.5</v>
      </c>
      <c r="DX34" s="677"/>
      <c r="DY34" s="677"/>
      <c r="DZ34" s="677"/>
      <c r="EA34" s="677"/>
      <c r="EB34" s="677"/>
      <c r="EC34" s="709"/>
    </row>
    <row r="35" spans="2:133" ht="11.25" customHeight="1" x14ac:dyDescent="0.15">
      <c r="B35" s="661" t="s">
        <v>298</v>
      </c>
      <c r="C35" s="662"/>
      <c r="D35" s="662"/>
      <c r="E35" s="662"/>
      <c r="F35" s="662"/>
      <c r="G35" s="662"/>
      <c r="H35" s="662"/>
      <c r="I35" s="662"/>
      <c r="J35" s="662"/>
      <c r="K35" s="662"/>
      <c r="L35" s="662"/>
      <c r="M35" s="662"/>
      <c r="N35" s="662"/>
      <c r="O35" s="662"/>
      <c r="P35" s="662"/>
      <c r="Q35" s="663"/>
      <c r="R35" s="664">
        <v>50292</v>
      </c>
      <c r="S35" s="665"/>
      <c r="T35" s="665"/>
      <c r="U35" s="665"/>
      <c r="V35" s="665"/>
      <c r="W35" s="665"/>
      <c r="X35" s="665"/>
      <c r="Y35" s="666"/>
      <c r="Z35" s="691">
        <v>0.4</v>
      </c>
      <c r="AA35" s="691"/>
      <c r="AB35" s="691"/>
      <c r="AC35" s="691"/>
      <c r="AD35" s="692">
        <v>20328</v>
      </c>
      <c r="AE35" s="692"/>
      <c r="AF35" s="692"/>
      <c r="AG35" s="692"/>
      <c r="AH35" s="692"/>
      <c r="AI35" s="692"/>
      <c r="AJ35" s="692"/>
      <c r="AK35" s="692"/>
      <c r="AL35" s="667">
        <v>0.3</v>
      </c>
      <c r="AM35" s="668"/>
      <c r="AN35" s="668"/>
      <c r="AO35" s="693"/>
      <c r="AP35" s="218"/>
      <c r="AQ35" s="723" t="s">
        <v>299</v>
      </c>
      <c r="AR35" s="724"/>
      <c r="AS35" s="724"/>
      <c r="AT35" s="724"/>
      <c r="AU35" s="724"/>
      <c r="AV35" s="724"/>
      <c r="AW35" s="724"/>
      <c r="AX35" s="724"/>
      <c r="AY35" s="724"/>
      <c r="AZ35" s="724"/>
      <c r="BA35" s="724"/>
      <c r="BB35" s="724"/>
      <c r="BC35" s="724"/>
      <c r="BD35" s="724"/>
      <c r="BE35" s="724"/>
      <c r="BF35" s="725"/>
      <c r="BG35" s="723" t="s">
        <v>300</v>
      </c>
      <c r="BH35" s="724"/>
      <c r="BI35" s="724"/>
      <c r="BJ35" s="724"/>
      <c r="BK35" s="724"/>
      <c r="BL35" s="724"/>
      <c r="BM35" s="724"/>
      <c r="BN35" s="724"/>
      <c r="BO35" s="724"/>
      <c r="BP35" s="724"/>
      <c r="BQ35" s="724"/>
      <c r="BR35" s="724"/>
      <c r="BS35" s="724"/>
      <c r="BT35" s="724"/>
      <c r="BU35" s="724"/>
      <c r="BV35" s="724"/>
      <c r="BW35" s="724"/>
      <c r="BX35" s="724"/>
      <c r="BY35" s="724"/>
      <c r="BZ35" s="724"/>
      <c r="CA35" s="724"/>
      <c r="CB35" s="725"/>
      <c r="CD35" s="698" t="s">
        <v>301</v>
      </c>
      <c r="CE35" s="699"/>
      <c r="CF35" s="699"/>
      <c r="CG35" s="699"/>
      <c r="CH35" s="699"/>
      <c r="CI35" s="699"/>
      <c r="CJ35" s="699"/>
      <c r="CK35" s="699"/>
      <c r="CL35" s="699"/>
      <c r="CM35" s="699"/>
      <c r="CN35" s="699"/>
      <c r="CO35" s="699"/>
      <c r="CP35" s="699"/>
      <c r="CQ35" s="700"/>
      <c r="CR35" s="664">
        <v>77537</v>
      </c>
      <c r="CS35" s="675"/>
      <c r="CT35" s="675"/>
      <c r="CU35" s="675"/>
      <c r="CV35" s="675"/>
      <c r="CW35" s="675"/>
      <c r="CX35" s="675"/>
      <c r="CY35" s="676"/>
      <c r="CZ35" s="667">
        <v>0.6</v>
      </c>
      <c r="DA35" s="677"/>
      <c r="DB35" s="677"/>
      <c r="DC35" s="678"/>
      <c r="DD35" s="670">
        <v>55829</v>
      </c>
      <c r="DE35" s="675"/>
      <c r="DF35" s="675"/>
      <c r="DG35" s="675"/>
      <c r="DH35" s="675"/>
      <c r="DI35" s="675"/>
      <c r="DJ35" s="675"/>
      <c r="DK35" s="676"/>
      <c r="DL35" s="670">
        <v>55829</v>
      </c>
      <c r="DM35" s="675"/>
      <c r="DN35" s="675"/>
      <c r="DO35" s="675"/>
      <c r="DP35" s="675"/>
      <c r="DQ35" s="675"/>
      <c r="DR35" s="675"/>
      <c r="DS35" s="675"/>
      <c r="DT35" s="675"/>
      <c r="DU35" s="675"/>
      <c r="DV35" s="676"/>
      <c r="DW35" s="667">
        <v>0.7</v>
      </c>
      <c r="DX35" s="677"/>
      <c r="DY35" s="677"/>
      <c r="DZ35" s="677"/>
      <c r="EA35" s="677"/>
      <c r="EB35" s="677"/>
      <c r="EC35" s="709"/>
    </row>
    <row r="36" spans="2:133" ht="11.25" customHeight="1" x14ac:dyDescent="0.15">
      <c r="B36" s="661" t="s">
        <v>302</v>
      </c>
      <c r="C36" s="662"/>
      <c r="D36" s="662"/>
      <c r="E36" s="662"/>
      <c r="F36" s="662"/>
      <c r="G36" s="662"/>
      <c r="H36" s="662"/>
      <c r="I36" s="662"/>
      <c r="J36" s="662"/>
      <c r="K36" s="662"/>
      <c r="L36" s="662"/>
      <c r="M36" s="662"/>
      <c r="N36" s="662"/>
      <c r="O36" s="662"/>
      <c r="P36" s="662"/>
      <c r="Q36" s="663"/>
      <c r="R36" s="664">
        <v>224715</v>
      </c>
      <c r="S36" s="665"/>
      <c r="T36" s="665"/>
      <c r="U36" s="665"/>
      <c r="V36" s="665"/>
      <c r="W36" s="665"/>
      <c r="X36" s="665"/>
      <c r="Y36" s="666"/>
      <c r="Z36" s="691">
        <v>1.6</v>
      </c>
      <c r="AA36" s="691"/>
      <c r="AB36" s="691"/>
      <c r="AC36" s="691"/>
      <c r="AD36" s="692" t="s">
        <v>569</v>
      </c>
      <c r="AE36" s="692"/>
      <c r="AF36" s="692"/>
      <c r="AG36" s="692"/>
      <c r="AH36" s="692"/>
      <c r="AI36" s="692"/>
      <c r="AJ36" s="692"/>
      <c r="AK36" s="692"/>
      <c r="AL36" s="667" t="s">
        <v>128</v>
      </c>
      <c r="AM36" s="668"/>
      <c r="AN36" s="668"/>
      <c r="AO36" s="693"/>
      <c r="AP36" s="218"/>
      <c r="AQ36" s="714" t="s">
        <v>596</v>
      </c>
      <c r="AR36" s="715"/>
      <c r="AS36" s="715"/>
      <c r="AT36" s="715"/>
      <c r="AU36" s="715"/>
      <c r="AV36" s="715"/>
      <c r="AW36" s="715"/>
      <c r="AX36" s="715"/>
      <c r="AY36" s="716"/>
      <c r="AZ36" s="717">
        <v>1564054</v>
      </c>
      <c r="BA36" s="718"/>
      <c r="BB36" s="718"/>
      <c r="BC36" s="718"/>
      <c r="BD36" s="718"/>
      <c r="BE36" s="718"/>
      <c r="BF36" s="719"/>
      <c r="BG36" s="720" t="s">
        <v>303</v>
      </c>
      <c r="BH36" s="721"/>
      <c r="BI36" s="721"/>
      <c r="BJ36" s="721"/>
      <c r="BK36" s="721"/>
      <c r="BL36" s="721"/>
      <c r="BM36" s="721"/>
      <c r="BN36" s="721"/>
      <c r="BO36" s="721"/>
      <c r="BP36" s="721"/>
      <c r="BQ36" s="721"/>
      <c r="BR36" s="721"/>
      <c r="BS36" s="721"/>
      <c r="BT36" s="721"/>
      <c r="BU36" s="722"/>
      <c r="BV36" s="717">
        <v>-33516</v>
      </c>
      <c r="BW36" s="718"/>
      <c r="BX36" s="718"/>
      <c r="BY36" s="718"/>
      <c r="BZ36" s="718"/>
      <c r="CA36" s="718"/>
      <c r="CB36" s="719"/>
      <c r="CD36" s="698" t="s">
        <v>304</v>
      </c>
      <c r="CE36" s="699"/>
      <c r="CF36" s="699"/>
      <c r="CG36" s="699"/>
      <c r="CH36" s="699"/>
      <c r="CI36" s="699"/>
      <c r="CJ36" s="699"/>
      <c r="CK36" s="699"/>
      <c r="CL36" s="699"/>
      <c r="CM36" s="699"/>
      <c r="CN36" s="699"/>
      <c r="CO36" s="699"/>
      <c r="CP36" s="699"/>
      <c r="CQ36" s="700"/>
      <c r="CR36" s="664">
        <v>1555771</v>
      </c>
      <c r="CS36" s="665"/>
      <c r="CT36" s="665"/>
      <c r="CU36" s="665"/>
      <c r="CV36" s="665"/>
      <c r="CW36" s="665"/>
      <c r="CX36" s="665"/>
      <c r="CY36" s="666"/>
      <c r="CZ36" s="667">
        <v>11.8</v>
      </c>
      <c r="DA36" s="677"/>
      <c r="DB36" s="677"/>
      <c r="DC36" s="678"/>
      <c r="DD36" s="670">
        <v>1421958</v>
      </c>
      <c r="DE36" s="665"/>
      <c r="DF36" s="665"/>
      <c r="DG36" s="665"/>
      <c r="DH36" s="665"/>
      <c r="DI36" s="665"/>
      <c r="DJ36" s="665"/>
      <c r="DK36" s="666"/>
      <c r="DL36" s="670">
        <v>1068975</v>
      </c>
      <c r="DM36" s="665"/>
      <c r="DN36" s="665"/>
      <c r="DO36" s="665"/>
      <c r="DP36" s="665"/>
      <c r="DQ36" s="665"/>
      <c r="DR36" s="665"/>
      <c r="DS36" s="665"/>
      <c r="DT36" s="665"/>
      <c r="DU36" s="665"/>
      <c r="DV36" s="666"/>
      <c r="DW36" s="667">
        <v>14.3</v>
      </c>
      <c r="DX36" s="677"/>
      <c r="DY36" s="677"/>
      <c r="DZ36" s="677"/>
      <c r="EA36" s="677"/>
      <c r="EB36" s="677"/>
      <c r="EC36" s="709"/>
    </row>
    <row r="37" spans="2:133" ht="11.25" customHeight="1" x14ac:dyDescent="0.15">
      <c r="B37" s="661" t="s">
        <v>305</v>
      </c>
      <c r="C37" s="662"/>
      <c r="D37" s="662"/>
      <c r="E37" s="662"/>
      <c r="F37" s="662"/>
      <c r="G37" s="662"/>
      <c r="H37" s="662"/>
      <c r="I37" s="662"/>
      <c r="J37" s="662"/>
      <c r="K37" s="662"/>
      <c r="L37" s="662"/>
      <c r="M37" s="662"/>
      <c r="N37" s="662"/>
      <c r="O37" s="662"/>
      <c r="P37" s="662"/>
      <c r="Q37" s="663"/>
      <c r="R37" s="664">
        <v>161527</v>
      </c>
      <c r="S37" s="665"/>
      <c r="T37" s="665"/>
      <c r="U37" s="665"/>
      <c r="V37" s="665"/>
      <c r="W37" s="665"/>
      <c r="X37" s="665"/>
      <c r="Y37" s="666"/>
      <c r="Z37" s="691">
        <v>1.2</v>
      </c>
      <c r="AA37" s="691"/>
      <c r="AB37" s="691"/>
      <c r="AC37" s="691"/>
      <c r="AD37" s="692" t="s">
        <v>128</v>
      </c>
      <c r="AE37" s="692"/>
      <c r="AF37" s="692"/>
      <c r="AG37" s="692"/>
      <c r="AH37" s="692"/>
      <c r="AI37" s="692"/>
      <c r="AJ37" s="692"/>
      <c r="AK37" s="692"/>
      <c r="AL37" s="667" t="s">
        <v>569</v>
      </c>
      <c r="AM37" s="668"/>
      <c r="AN37" s="668"/>
      <c r="AO37" s="693"/>
      <c r="AQ37" s="704" t="s">
        <v>597</v>
      </c>
      <c r="AR37" s="705"/>
      <c r="AS37" s="705"/>
      <c r="AT37" s="705"/>
      <c r="AU37" s="705"/>
      <c r="AV37" s="705"/>
      <c r="AW37" s="705"/>
      <c r="AX37" s="705"/>
      <c r="AY37" s="706"/>
      <c r="AZ37" s="664">
        <v>257406</v>
      </c>
      <c r="BA37" s="665"/>
      <c r="BB37" s="665"/>
      <c r="BC37" s="665"/>
      <c r="BD37" s="675"/>
      <c r="BE37" s="675"/>
      <c r="BF37" s="707"/>
      <c r="BG37" s="698" t="s">
        <v>306</v>
      </c>
      <c r="BH37" s="699"/>
      <c r="BI37" s="699"/>
      <c r="BJ37" s="699"/>
      <c r="BK37" s="699"/>
      <c r="BL37" s="699"/>
      <c r="BM37" s="699"/>
      <c r="BN37" s="699"/>
      <c r="BO37" s="699"/>
      <c r="BP37" s="699"/>
      <c r="BQ37" s="699"/>
      <c r="BR37" s="699"/>
      <c r="BS37" s="699"/>
      <c r="BT37" s="699"/>
      <c r="BU37" s="700"/>
      <c r="BV37" s="664">
        <v>-72712</v>
      </c>
      <c r="BW37" s="665"/>
      <c r="BX37" s="665"/>
      <c r="BY37" s="665"/>
      <c r="BZ37" s="665"/>
      <c r="CA37" s="665"/>
      <c r="CB37" s="708"/>
      <c r="CD37" s="698" t="s">
        <v>598</v>
      </c>
      <c r="CE37" s="699"/>
      <c r="CF37" s="699"/>
      <c r="CG37" s="699"/>
      <c r="CH37" s="699"/>
      <c r="CI37" s="699"/>
      <c r="CJ37" s="699"/>
      <c r="CK37" s="699"/>
      <c r="CL37" s="699"/>
      <c r="CM37" s="699"/>
      <c r="CN37" s="699"/>
      <c r="CO37" s="699"/>
      <c r="CP37" s="699"/>
      <c r="CQ37" s="700"/>
      <c r="CR37" s="664">
        <v>673915</v>
      </c>
      <c r="CS37" s="675"/>
      <c r="CT37" s="675"/>
      <c r="CU37" s="675"/>
      <c r="CV37" s="675"/>
      <c r="CW37" s="675"/>
      <c r="CX37" s="675"/>
      <c r="CY37" s="676"/>
      <c r="CZ37" s="667">
        <v>5.0999999999999996</v>
      </c>
      <c r="DA37" s="677"/>
      <c r="DB37" s="677"/>
      <c r="DC37" s="678"/>
      <c r="DD37" s="670">
        <v>672435</v>
      </c>
      <c r="DE37" s="675"/>
      <c r="DF37" s="675"/>
      <c r="DG37" s="675"/>
      <c r="DH37" s="675"/>
      <c r="DI37" s="675"/>
      <c r="DJ37" s="675"/>
      <c r="DK37" s="676"/>
      <c r="DL37" s="670">
        <v>612745</v>
      </c>
      <c r="DM37" s="675"/>
      <c r="DN37" s="675"/>
      <c r="DO37" s="675"/>
      <c r="DP37" s="675"/>
      <c r="DQ37" s="675"/>
      <c r="DR37" s="675"/>
      <c r="DS37" s="675"/>
      <c r="DT37" s="675"/>
      <c r="DU37" s="675"/>
      <c r="DV37" s="676"/>
      <c r="DW37" s="667">
        <v>8.1999999999999993</v>
      </c>
      <c r="DX37" s="677"/>
      <c r="DY37" s="677"/>
      <c r="DZ37" s="677"/>
      <c r="EA37" s="677"/>
      <c r="EB37" s="677"/>
      <c r="EC37" s="709"/>
    </row>
    <row r="38" spans="2:133" ht="11.25" customHeight="1" x14ac:dyDescent="0.15">
      <c r="B38" s="661" t="s">
        <v>307</v>
      </c>
      <c r="C38" s="662"/>
      <c r="D38" s="662"/>
      <c r="E38" s="662"/>
      <c r="F38" s="662"/>
      <c r="G38" s="662"/>
      <c r="H38" s="662"/>
      <c r="I38" s="662"/>
      <c r="J38" s="662"/>
      <c r="K38" s="662"/>
      <c r="L38" s="662"/>
      <c r="M38" s="662"/>
      <c r="N38" s="662"/>
      <c r="O38" s="662"/>
      <c r="P38" s="662"/>
      <c r="Q38" s="663"/>
      <c r="R38" s="664">
        <v>95691</v>
      </c>
      <c r="S38" s="665"/>
      <c r="T38" s="665"/>
      <c r="U38" s="665"/>
      <c r="V38" s="665"/>
      <c r="W38" s="665"/>
      <c r="X38" s="665"/>
      <c r="Y38" s="666"/>
      <c r="Z38" s="691">
        <v>0.7</v>
      </c>
      <c r="AA38" s="691"/>
      <c r="AB38" s="691"/>
      <c r="AC38" s="691"/>
      <c r="AD38" s="692" t="s">
        <v>128</v>
      </c>
      <c r="AE38" s="692"/>
      <c r="AF38" s="692"/>
      <c r="AG38" s="692"/>
      <c r="AH38" s="692"/>
      <c r="AI38" s="692"/>
      <c r="AJ38" s="692"/>
      <c r="AK38" s="692"/>
      <c r="AL38" s="667" t="s">
        <v>576</v>
      </c>
      <c r="AM38" s="668"/>
      <c r="AN38" s="668"/>
      <c r="AO38" s="693"/>
      <c r="AQ38" s="704" t="s">
        <v>308</v>
      </c>
      <c r="AR38" s="705"/>
      <c r="AS38" s="705"/>
      <c r="AT38" s="705"/>
      <c r="AU38" s="705"/>
      <c r="AV38" s="705"/>
      <c r="AW38" s="705"/>
      <c r="AX38" s="705"/>
      <c r="AY38" s="706"/>
      <c r="AZ38" s="664">
        <v>35126</v>
      </c>
      <c r="BA38" s="665"/>
      <c r="BB38" s="665"/>
      <c r="BC38" s="665"/>
      <c r="BD38" s="675"/>
      <c r="BE38" s="675"/>
      <c r="BF38" s="707"/>
      <c r="BG38" s="698" t="s">
        <v>309</v>
      </c>
      <c r="BH38" s="699"/>
      <c r="BI38" s="699"/>
      <c r="BJ38" s="699"/>
      <c r="BK38" s="699"/>
      <c r="BL38" s="699"/>
      <c r="BM38" s="699"/>
      <c r="BN38" s="699"/>
      <c r="BO38" s="699"/>
      <c r="BP38" s="699"/>
      <c r="BQ38" s="699"/>
      <c r="BR38" s="699"/>
      <c r="BS38" s="699"/>
      <c r="BT38" s="699"/>
      <c r="BU38" s="700"/>
      <c r="BV38" s="664">
        <v>3512</v>
      </c>
      <c r="BW38" s="665"/>
      <c r="BX38" s="665"/>
      <c r="BY38" s="665"/>
      <c r="BZ38" s="665"/>
      <c r="CA38" s="665"/>
      <c r="CB38" s="708"/>
      <c r="CD38" s="698" t="s">
        <v>599</v>
      </c>
      <c r="CE38" s="699"/>
      <c r="CF38" s="699"/>
      <c r="CG38" s="699"/>
      <c r="CH38" s="699"/>
      <c r="CI38" s="699"/>
      <c r="CJ38" s="699"/>
      <c r="CK38" s="699"/>
      <c r="CL38" s="699"/>
      <c r="CM38" s="699"/>
      <c r="CN38" s="699"/>
      <c r="CO38" s="699"/>
      <c r="CP38" s="699"/>
      <c r="CQ38" s="700"/>
      <c r="CR38" s="664">
        <v>1266586</v>
      </c>
      <c r="CS38" s="665"/>
      <c r="CT38" s="665"/>
      <c r="CU38" s="665"/>
      <c r="CV38" s="665"/>
      <c r="CW38" s="665"/>
      <c r="CX38" s="665"/>
      <c r="CY38" s="666"/>
      <c r="CZ38" s="667">
        <v>9.6</v>
      </c>
      <c r="DA38" s="677"/>
      <c r="DB38" s="677"/>
      <c r="DC38" s="678"/>
      <c r="DD38" s="670">
        <v>1057392</v>
      </c>
      <c r="DE38" s="665"/>
      <c r="DF38" s="665"/>
      <c r="DG38" s="665"/>
      <c r="DH38" s="665"/>
      <c r="DI38" s="665"/>
      <c r="DJ38" s="665"/>
      <c r="DK38" s="666"/>
      <c r="DL38" s="670">
        <v>1014082</v>
      </c>
      <c r="DM38" s="665"/>
      <c r="DN38" s="665"/>
      <c r="DO38" s="665"/>
      <c r="DP38" s="665"/>
      <c r="DQ38" s="665"/>
      <c r="DR38" s="665"/>
      <c r="DS38" s="665"/>
      <c r="DT38" s="665"/>
      <c r="DU38" s="665"/>
      <c r="DV38" s="666"/>
      <c r="DW38" s="667">
        <v>13.5</v>
      </c>
      <c r="DX38" s="677"/>
      <c r="DY38" s="677"/>
      <c r="DZ38" s="677"/>
      <c r="EA38" s="677"/>
      <c r="EB38" s="677"/>
      <c r="EC38" s="709"/>
    </row>
    <row r="39" spans="2:133" ht="11.25" customHeight="1" x14ac:dyDescent="0.15">
      <c r="B39" s="661" t="s">
        <v>310</v>
      </c>
      <c r="C39" s="662"/>
      <c r="D39" s="662"/>
      <c r="E39" s="662"/>
      <c r="F39" s="662"/>
      <c r="G39" s="662"/>
      <c r="H39" s="662"/>
      <c r="I39" s="662"/>
      <c r="J39" s="662"/>
      <c r="K39" s="662"/>
      <c r="L39" s="662"/>
      <c r="M39" s="662"/>
      <c r="N39" s="662"/>
      <c r="O39" s="662"/>
      <c r="P39" s="662"/>
      <c r="Q39" s="663"/>
      <c r="R39" s="664">
        <v>203217</v>
      </c>
      <c r="S39" s="665"/>
      <c r="T39" s="665"/>
      <c r="U39" s="665"/>
      <c r="V39" s="665"/>
      <c r="W39" s="665"/>
      <c r="X39" s="665"/>
      <c r="Y39" s="666"/>
      <c r="Z39" s="691">
        <v>1.5</v>
      </c>
      <c r="AA39" s="691"/>
      <c r="AB39" s="691"/>
      <c r="AC39" s="691"/>
      <c r="AD39" s="692">
        <v>18995</v>
      </c>
      <c r="AE39" s="692"/>
      <c r="AF39" s="692"/>
      <c r="AG39" s="692"/>
      <c r="AH39" s="692"/>
      <c r="AI39" s="692"/>
      <c r="AJ39" s="692"/>
      <c r="AK39" s="692"/>
      <c r="AL39" s="667">
        <v>0.3</v>
      </c>
      <c r="AM39" s="668"/>
      <c r="AN39" s="668"/>
      <c r="AO39" s="693"/>
      <c r="AQ39" s="704" t="s">
        <v>311</v>
      </c>
      <c r="AR39" s="705"/>
      <c r="AS39" s="705"/>
      <c r="AT39" s="705"/>
      <c r="AU39" s="705"/>
      <c r="AV39" s="705"/>
      <c r="AW39" s="705"/>
      <c r="AX39" s="705"/>
      <c r="AY39" s="706"/>
      <c r="AZ39" s="664">
        <v>4936</v>
      </c>
      <c r="BA39" s="665"/>
      <c r="BB39" s="665"/>
      <c r="BC39" s="665"/>
      <c r="BD39" s="675"/>
      <c r="BE39" s="675"/>
      <c r="BF39" s="707"/>
      <c r="BG39" s="698" t="s">
        <v>312</v>
      </c>
      <c r="BH39" s="699"/>
      <c r="BI39" s="699"/>
      <c r="BJ39" s="699"/>
      <c r="BK39" s="699"/>
      <c r="BL39" s="699"/>
      <c r="BM39" s="699"/>
      <c r="BN39" s="699"/>
      <c r="BO39" s="699"/>
      <c r="BP39" s="699"/>
      <c r="BQ39" s="699"/>
      <c r="BR39" s="699"/>
      <c r="BS39" s="699"/>
      <c r="BT39" s="699"/>
      <c r="BU39" s="700"/>
      <c r="BV39" s="664">
        <v>5292</v>
      </c>
      <c r="BW39" s="665"/>
      <c r="BX39" s="665"/>
      <c r="BY39" s="665"/>
      <c r="BZ39" s="665"/>
      <c r="CA39" s="665"/>
      <c r="CB39" s="708"/>
      <c r="CD39" s="698" t="s">
        <v>600</v>
      </c>
      <c r="CE39" s="699"/>
      <c r="CF39" s="699"/>
      <c r="CG39" s="699"/>
      <c r="CH39" s="699"/>
      <c r="CI39" s="699"/>
      <c r="CJ39" s="699"/>
      <c r="CK39" s="699"/>
      <c r="CL39" s="699"/>
      <c r="CM39" s="699"/>
      <c r="CN39" s="699"/>
      <c r="CO39" s="699"/>
      <c r="CP39" s="699"/>
      <c r="CQ39" s="700"/>
      <c r="CR39" s="664">
        <v>419985</v>
      </c>
      <c r="CS39" s="675"/>
      <c r="CT39" s="675"/>
      <c r="CU39" s="675"/>
      <c r="CV39" s="675"/>
      <c r="CW39" s="675"/>
      <c r="CX39" s="675"/>
      <c r="CY39" s="676"/>
      <c r="CZ39" s="667">
        <v>3.2</v>
      </c>
      <c r="DA39" s="677"/>
      <c r="DB39" s="677"/>
      <c r="DC39" s="678"/>
      <c r="DD39" s="670">
        <v>414814</v>
      </c>
      <c r="DE39" s="675"/>
      <c r="DF39" s="675"/>
      <c r="DG39" s="675"/>
      <c r="DH39" s="675"/>
      <c r="DI39" s="675"/>
      <c r="DJ39" s="675"/>
      <c r="DK39" s="676"/>
      <c r="DL39" s="670" t="s">
        <v>576</v>
      </c>
      <c r="DM39" s="675"/>
      <c r="DN39" s="675"/>
      <c r="DO39" s="675"/>
      <c r="DP39" s="675"/>
      <c r="DQ39" s="675"/>
      <c r="DR39" s="675"/>
      <c r="DS39" s="675"/>
      <c r="DT39" s="675"/>
      <c r="DU39" s="675"/>
      <c r="DV39" s="676"/>
      <c r="DW39" s="667" t="s">
        <v>569</v>
      </c>
      <c r="DX39" s="677"/>
      <c r="DY39" s="677"/>
      <c r="DZ39" s="677"/>
      <c r="EA39" s="677"/>
      <c r="EB39" s="677"/>
      <c r="EC39" s="709"/>
    </row>
    <row r="40" spans="2:133" ht="11.25" customHeight="1" x14ac:dyDescent="0.15">
      <c r="B40" s="661" t="s">
        <v>313</v>
      </c>
      <c r="C40" s="662"/>
      <c r="D40" s="662"/>
      <c r="E40" s="662"/>
      <c r="F40" s="662"/>
      <c r="G40" s="662"/>
      <c r="H40" s="662"/>
      <c r="I40" s="662"/>
      <c r="J40" s="662"/>
      <c r="K40" s="662"/>
      <c r="L40" s="662"/>
      <c r="M40" s="662"/>
      <c r="N40" s="662"/>
      <c r="O40" s="662"/>
      <c r="P40" s="662"/>
      <c r="Q40" s="663"/>
      <c r="R40" s="664">
        <v>838111</v>
      </c>
      <c r="S40" s="665"/>
      <c r="T40" s="665"/>
      <c r="U40" s="665"/>
      <c r="V40" s="665"/>
      <c r="W40" s="665"/>
      <c r="X40" s="665"/>
      <c r="Y40" s="666"/>
      <c r="Z40" s="691">
        <v>6.1</v>
      </c>
      <c r="AA40" s="691"/>
      <c r="AB40" s="691"/>
      <c r="AC40" s="691"/>
      <c r="AD40" s="692" t="s">
        <v>128</v>
      </c>
      <c r="AE40" s="692"/>
      <c r="AF40" s="692"/>
      <c r="AG40" s="692"/>
      <c r="AH40" s="692"/>
      <c r="AI40" s="692"/>
      <c r="AJ40" s="692"/>
      <c r="AK40" s="692"/>
      <c r="AL40" s="667" t="s">
        <v>569</v>
      </c>
      <c r="AM40" s="668"/>
      <c r="AN40" s="668"/>
      <c r="AO40" s="693"/>
      <c r="AQ40" s="704" t="s">
        <v>601</v>
      </c>
      <c r="AR40" s="705"/>
      <c r="AS40" s="705"/>
      <c r="AT40" s="705"/>
      <c r="AU40" s="705"/>
      <c r="AV40" s="705"/>
      <c r="AW40" s="705"/>
      <c r="AX40" s="705"/>
      <c r="AY40" s="706"/>
      <c r="AZ40" s="664" t="s">
        <v>128</v>
      </c>
      <c r="BA40" s="665"/>
      <c r="BB40" s="665"/>
      <c r="BC40" s="665"/>
      <c r="BD40" s="675"/>
      <c r="BE40" s="675"/>
      <c r="BF40" s="707"/>
      <c r="BG40" s="710" t="s">
        <v>314</v>
      </c>
      <c r="BH40" s="711"/>
      <c r="BI40" s="711"/>
      <c r="BJ40" s="711"/>
      <c r="BK40" s="711"/>
      <c r="BL40" s="363"/>
      <c r="BM40" s="699" t="s">
        <v>315</v>
      </c>
      <c r="BN40" s="699"/>
      <c r="BO40" s="699"/>
      <c r="BP40" s="699"/>
      <c r="BQ40" s="699"/>
      <c r="BR40" s="699"/>
      <c r="BS40" s="699"/>
      <c r="BT40" s="699"/>
      <c r="BU40" s="700"/>
      <c r="BV40" s="664">
        <v>81</v>
      </c>
      <c r="BW40" s="665"/>
      <c r="BX40" s="665"/>
      <c r="BY40" s="665"/>
      <c r="BZ40" s="665"/>
      <c r="CA40" s="665"/>
      <c r="CB40" s="708"/>
      <c r="CD40" s="698" t="s">
        <v>602</v>
      </c>
      <c r="CE40" s="699"/>
      <c r="CF40" s="699"/>
      <c r="CG40" s="699"/>
      <c r="CH40" s="699"/>
      <c r="CI40" s="699"/>
      <c r="CJ40" s="699"/>
      <c r="CK40" s="699"/>
      <c r="CL40" s="699"/>
      <c r="CM40" s="699"/>
      <c r="CN40" s="699"/>
      <c r="CO40" s="699"/>
      <c r="CP40" s="699"/>
      <c r="CQ40" s="700"/>
      <c r="CR40" s="664">
        <v>34936</v>
      </c>
      <c r="CS40" s="665"/>
      <c r="CT40" s="665"/>
      <c r="CU40" s="665"/>
      <c r="CV40" s="665"/>
      <c r="CW40" s="665"/>
      <c r="CX40" s="665"/>
      <c r="CY40" s="666"/>
      <c r="CZ40" s="667">
        <v>0.3</v>
      </c>
      <c r="DA40" s="677"/>
      <c r="DB40" s="677"/>
      <c r="DC40" s="678"/>
      <c r="DD40" s="670">
        <v>4936</v>
      </c>
      <c r="DE40" s="665"/>
      <c r="DF40" s="665"/>
      <c r="DG40" s="665"/>
      <c r="DH40" s="665"/>
      <c r="DI40" s="665"/>
      <c r="DJ40" s="665"/>
      <c r="DK40" s="666"/>
      <c r="DL40" s="670" t="s">
        <v>576</v>
      </c>
      <c r="DM40" s="665"/>
      <c r="DN40" s="665"/>
      <c r="DO40" s="665"/>
      <c r="DP40" s="665"/>
      <c r="DQ40" s="665"/>
      <c r="DR40" s="665"/>
      <c r="DS40" s="665"/>
      <c r="DT40" s="665"/>
      <c r="DU40" s="665"/>
      <c r="DV40" s="666"/>
      <c r="DW40" s="667" t="s">
        <v>128</v>
      </c>
      <c r="DX40" s="677"/>
      <c r="DY40" s="677"/>
      <c r="DZ40" s="677"/>
      <c r="EA40" s="677"/>
      <c r="EB40" s="677"/>
      <c r="EC40" s="709"/>
    </row>
    <row r="41" spans="2:133" ht="11.25" customHeight="1" x14ac:dyDescent="0.15">
      <c r="B41" s="661" t="s">
        <v>316</v>
      </c>
      <c r="C41" s="662"/>
      <c r="D41" s="662"/>
      <c r="E41" s="662"/>
      <c r="F41" s="662"/>
      <c r="G41" s="662"/>
      <c r="H41" s="662"/>
      <c r="I41" s="662"/>
      <c r="J41" s="662"/>
      <c r="K41" s="662"/>
      <c r="L41" s="662"/>
      <c r="M41" s="662"/>
      <c r="N41" s="662"/>
      <c r="O41" s="662"/>
      <c r="P41" s="662"/>
      <c r="Q41" s="663"/>
      <c r="R41" s="664" t="s">
        <v>576</v>
      </c>
      <c r="S41" s="665"/>
      <c r="T41" s="665"/>
      <c r="U41" s="665"/>
      <c r="V41" s="665"/>
      <c r="W41" s="665"/>
      <c r="X41" s="665"/>
      <c r="Y41" s="666"/>
      <c r="Z41" s="691" t="s">
        <v>578</v>
      </c>
      <c r="AA41" s="691"/>
      <c r="AB41" s="691"/>
      <c r="AC41" s="691"/>
      <c r="AD41" s="692" t="s">
        <v>128</v>
      </c>
      <c r="AE41" s="692"/>
      <c r="AF41" s="692"/>
      <c r="AG41" s="692"/>
      <c r="AH41" s="692"/>
      <c r="AI41" s="692"/>
      <c r="AJ41" s="692"/>
      <c r="AK41" s="692"/>
      <c r="AL41" s="667" t="s">
        <v>569</v>
      </c>
      <c r="AM41" s="668"/>
      <c r="AN41" s="668"/>
      <c r="AO41" s="693"/>
      <c r="AQ41" s="704" t="s">
        <v>603</v>
      </c>
      <c r="AR41" s="705"/>
      <c r="AS41" s="705"/>
      <c r="AT41" s="705"/>
      <c r="AU41" s="705"/>
      <c r="AV41" s="705"/>
      <c r="AW41" s="705"/>
      <c r="AX41" s="705"/>
      <c r="AY41" s="706"/>
      <c r="AZ41" s="664">
        <v>258873</v>
      </c>
      <c r="BA41" s="665"/>
      <c r="BB41" s="665"/>
      <c r="BC41" s="665"/>
      <c r="BD41" s="675"/>
      <c r="BE41" s="675"/>
      <c r="BF41" s="707"/>
      <c r="BG41" s="710"/>
      <c r="BH41" s="711"/>
      <c r="BI41" s="711"/>
      <c r="BJ41" s="711"/>
      <c r="BK41" s="711"/>
      <c r="BL41" s="363"/>
      <c r="BM41" s="699" t="s">
        <v>317</v>
      </c>
      <c r="BN41" s="699"/>
      <c r="BO41" s="699"/>
      <c r="BP41" s="699"/>
      <c r="BQ41" s="699"/>
      <c r="BR41" s="699"/>
      <c r="BS41" s="699"/>
      <c r="BT41" s="699"/>
      <c r="BU41" s="700"/>
      <c r="BV41" s="664" t="s">
        <v>569</v>
      </c>
      <c r="BW41" s="665"/>
      <c r="BX41" s="665"/>
      <c r="BY41" s="665"/>
      <c r="BZ41" s="665"/>
      <c r="CA41" s="665"/>
      <c r="CB41" s="708"/>
      <c r="CD41" s="698" t="s">
        <v>318</v>
      </c>
      <c r="CE41" s="699"/>
      <c r="CF41" s="699"/>
      <c r="CG41" s="699"/>
      <c r="CH41" s="699"/>
      <c r="CI41" s="699"/>
      <c r="CJ41" s="699"/>
      <c r="CK41" s="699"/>
      <c r="CL41" s="699"/>
      <c r="CM41" s="699"/>
      <c r="CN41" s="699"/>
      <c r="CO41" s="699"/>
      <c r="CP41" s="699"/>
      <c r="CQ41" s="700"/>
      <c r="CR41" s="664" t="s">
        <v>569</v>
      </c>
      <c r="CS41" s="675"/>
      <c r="CT41" s="675"/>
      <c r="CU41" s="675"/>
      <c r="CV41" s="675"/>
      <c r="CW41" s="675"/>
      <c r="CX41" s="675"/>
      <c r="CY41" s="676"/>
      <c r="CZ41" s="667" t="s">
        <v>128</v>
      </c>
      <c r="DA41" s="677"/>
      <c r="DB41" s="677"/>
      <c r="DC41" s="678"/>
      <c r="DD41" s="670" t="s">
        <v>576</v>
      </c>
      <c r="DE41" s="675"/>
      <c r="DF41" s="675"/>
      <c r="DG41" s="675"/>
      <c r="DH41" s="675"/>
      <c r="DI41" s="675"/>
      <c r="DJ41" s="675"/>
      <c r="DK41" s="676"/>
      <c r="DL41" s="671"/>
      <c r="DM41" s="672"/>
      <c r="DN41" s="672"/>
      <c r="DO41" s="672"/>
      <c r="DP41" s="672"/>
      <c r="DQ41" s="672"/>
      <c r="DR41" s="672"/>
      <c r="DS41" s="672"/>
      <c r="DT41" s="672"/>
      <c r="DU41" s="672"/>
      <c r="DV41" s="673"/>
      <c r="DW41" s="657"/>
      <c r="DX41" s="658"/>
      <c r="DY41" s="658"/>
      <c r="DZ41" s="658"/>
      <c r="EA41" s="658"/>
      <c r="EB41" s="658"/>
      <c r="EC41" s="659"/>
    </row>
    <row r="42" spans="2:133" ht="11.25" customHeight="1" x14ac:dyDescent="0.15">
      <c r="B42" s="661" t="s">
        <v>604</v>
      </c>
      <c r="C42" s="662"/>
      <c r="D42" s="662"/>
      <c r="E42" s="662"/>
      <c r="F42" s="662"/>
      <c r="G42" s="662"/>
      <c r="H42" s="662"/>
      <c r="I42" s="662"/>
      <c r="J42" s="662"/>
      <c r="K42" s="662"/>
      <c r="L42" s="662"/>
      <c r="M42" s="662"/>
      <c r="N42" s="662"/>
      <c r="O42" s="662"/>
      <c r="P42" s="662"/>
      <c r="Q42" s="663"/>
      <c r="R42" s="664" t="s">
        <v>128</v>
      </c>
      <c r="S42" s="665"/>
      <c r="T42" s="665"/>
      <c r="U42" s="665"/>
      <c r="V42" s="665"/>
      <c r="W42" s="665"/>
      <c r="X42" s="665"/>
      <c r="Y42" s="666"/>
      <c r="Z42" s="691" t="s">
        <v>128</v>
      </c>
      <c r="AA42" s="691"/>
      <c r="AB42" s="691"/>
      <c r="AC42" s="691"/>
      <c r="AD42" s="692" t="s">
        <v>128</v>
      </c>
      <c r="AE42" s="692"/>
      <c r="AF42" s="692"/>
      <c r="AG42" s="692"/>
      <c r="AH42" s="692"/>
      <c r="AI42" s="692"/>
      <c r="AJ42" s="692"/>
      <c r="AK42" s="692"/>
      <c r="AL42" s="667" t="s">
        <v>569</v>
      </c>
      <c r="AM42" s="668"/>
      <c r="AN42" s="668"/>
      <c r="AO42" s="693"/>
      <c r="AQ42" s="701" t="s">
        <v>319</v>
      </c>
      <c r="AR42" s="702"/>
      <c r="AS42" s="702"/>
      <c r="AT42" s="702"/>
      <c r="AU42" s="702"/>
      <c r="AV42" s="702"/>
      <c r="AW42" s="702"/>
      <c r="AX42" s="702"/>
      <c r="AY42" s="703"/>
      <c r="AZ42" s="644">
        <v>1007713</v>
      </c>
      <c r="BA42" s="679"/>
      <c r="BB42" s="679"/>
      <c r="BC42" s="679"/>
      <c r="BD42" s="645"/>
      <c r="BE42" s="645"/>
      <c r="BF42" s="694"/>
      <c r="BG42" s="712"/>
      <c r="BH42" s="713"/>
      <c r="BI42" s="713"/>
      <c r="BJ42" s="713"/>
      <c r="BK42" s="713"/>
      <c r="BL42" s="364"/>
      <c r="BM42" s="695" t="s">
        <v>320</v>
      </c>
      <c r="BN42" s="695"/>
      <c r="BO42" s="695"/>
      <c r="BP42" s="695"/>
      <c r="BQ42" s="695"/>
      <c r="BR42" s="695"/>
      <c r="BS42" s="695"/>
      <c r="BT42" s="695"/>
      <c r="BU42" s="696"/>
      <c r="BV42" s="644">
        <v>412</v>
      </c>
      <c r="BW42" s="679"/>
      <c r="BX42" s="679"/>
      <c r="BY42" s="679"/>
      <c r="BZ42" s="679"/>
      <c r="CA42" s="679"/>
      <c r="CB42" s="697"/>
      <c r="CD42" s="661" t="s">
        <v>321</v>
      </c>
      <c r="CE42" s="662"/>
      <c r="CF42" s="662"/>
      <c r="CG42" s="662"/>
      <c r="CH42" s="662"/>
      <c r="CI42" s="662"/>
      <c r="CJ42" s="662"/>
      <c r="CK42" s="662"/>
      <c r="CL42" s="662"/>
      <c r="CM42" s="662"/>
      <c r="CN42" s="662"/>
      <c r="CO42" s="662"/>
      <c r="CP42" s="662"/>
      <c r="CQ42" s="663"/>
      <c r="CR42" s="664">
        <v>1238107</v>
      </c>
      <c r="CS42" s="675"/>
      <c r="CT42" s="675"/>
      <c r="CU42" s="675"/>
      <c r="CV42" s="675"/>
      <c r="CW42" s="675"/>
      <c r="CX42" s="675"/>
      <c r="CY42" s="676"/>
      <c r="CZ42" s="667">
        <v>9.4</v>
      </c>
      <c r="DA42" s="677"/>
      <c r="DB42" s="677"/>
      <c r="DC42" s="678"/>
      <c r="DD42" s="670">
        <v>256422</v>
      </c>
      <c r="DE42" s="675"/>
      <c r="DF42" s="675"/>
      <c r="DG42" s="675"/>
      <c r="DH42" s="675"/>
      <c r="DI42" s="675"/>
      <c r="DJ42" s="675"/>
      <c r="DK42" s="676"/>
      <c r="DL42" s="671"/>
      <c r="DM42" s="672"/>
      <c r="DN42" s="672"/>
      <c r="DO42" s="672"/>
      <c r="DP42" s="672"/>
      <c r="DQ42" s="672"/>
      <c r="DR42" s="672"/>
      <c r="DS42" s="672"/>
      <c r="DT42" s="672"/>
      <c r="DU42" s="672"/>
      <c r="DV42" s="673"/>
      <c r="DW42" s="657"/>
      <c r="DX42" s="658"/>
      <c r="DY42" s="658"/>
      <c r="DZ42" s="658"/>
      <c r="EA42" s="658"/>
      <c r="EB42" s="658"/>
      <c r="EC42" s="659"/>
    </row>
    <row r="43" spans="2:133" ht="11.25" customHeight="1" x14ac:dyDescent="0.15">
      <c r="B43" s="661" t="s">
        <v>605</v>
      </c>
      <c r="C43" s="662"/>
      <c r="D43" s="662"/>
      <c r="E43" s="662"/>
      <c r="F43" s="662"/>
      <c r="G43" s="662"/>
      <c r="H43" s="662"/>
      <c r="I43" s="662"/>
      <c r="J43" s="662"/>
      <c r="K43" s="662"/>
      <c r="L43" s="662"/>
      <c r="M43" s="662"/>
      <c r="N43" s="662"/>
      <c r="O43" s="662"/>
      <c r="P43" s="662"/>
      <c r="Q43" s="663"/>
      <c r="R43" s="664">
        <v>285611</v>
      </c>
      <c r="S43" s="665"/>
      <c r="T43" s="665"/>
      <c r="U43" s="665"/>
      <c r="V43" s="665"/>
      <c r="W43" s="665"/>
      <c r="X43" s="665"/>
      <c r="Y43" s="666"/>
      <c r="Z43" s="691">
        <v>2.1</v>
      </c>
      <c r="AA43" s="691"/>
      <c r="AB43" s="691"/>
      <c r="AC43" s="691"/>
      <c r="AD43" s="692" t="s">
        <v>576</v>
      </c>
      <c r="AE43" s="692"/>
      <c r="AF43" s="692"/>
      <c r="AG43" s="692"/>
      <c r="AH43" s="692"/>
      <c r="AI43" s="692"/>
      <c r="AJ43" s="692"/>
      <c r="AK43" s="692"/>
      <c r="AL43" s="667" t="s">
        <v>569</v>
      </c>
      <c r="AM43" s="668"/>
      <c r="AN43" s="668"/>
      <c r="AO43" s="693"/>
      <c r="BV43" s="219"/>
      <c r="BW43" s="219"/>
      <c r="BX43" s="219"/>
      <c r="BY43" s="219"/>
      <c r="BZ43" s="219"/>
      <c r="CA43" s="219"/>
      <c r="CB43" s="219"/>
      <c r="CD43" s="661" t="s">
        <v>322</v>
      </c>
      <c r="CE43" s="662"/>
      <c r="CF43" s="662"/>
      <c r="CG43" s="662"/>
      <c r="CH43" s="662"/>
      <c r="CI43" s="662"/>
      <c r="CJ43" s="662"/>
      <c r="CK43" s="662"/>
      <c r="CL43" s="662"/>
      <c r="CM43" s="662"/>
      <c r="CN43" s="662"/>
      <c r="CO43" s="662"/>
      <c r="CP43" s="662"/>
      <c r="CQ43" s="663"/>
      <c r="CR43" s="664">
        <v>29138</v>
      </c>
      <c r="CS43" s="675"/>
      <c r="CT43" s="675"/>
      <c r="CU43" s="675"/>
      <c r="CV43" s="675"/>
      <c r="CW43" s="675"/>
      <c r="CX43" s="675"/>
      <c r="CY43" s="676"/>
      <c r="CZ43" s="667">
        <v>0.2</v>
      </c>
      <c r="DA43" s="677"/>
      <c r="DB43" s="677"/>
      <c r="DC43" s="678"/>
      <c r="DD43" s="670">
        <v>22045</v>
      </c>
      <c r="DE43" s="675"/>
      <c r="DF43" s="675"/>
      <c r="DG43" s="675"/>
      <c r="DH43" s="675"/>
      <c r="DI43" s="675"/>
      <c r="DJ43" s="675"/>
      <c r="DK43" s="676"/>
      <c r="DL43" s="671"/>
      <c r="DM43" s="672"/>
      <c r="DN43" s="672"/>
      <c r="DO43" s="672"/>
      <c r="DP43" s="672"/>
      <c r="DQ43" s="672"/>
      <c r="DR43" s="672"/>
      <c r="DS43" s="672"/>
      <c r="DT43" s="672"/>
      <c r="DU43" s="672"/>
      <c r="DV43" s="673"/>
      <c r="DW43" s="657"/>
      <c r="DX43" s="658"/>
      <c r="DY43" s="658"/>
      <c r="DZ43" s="658"/>
      <c r="EA43" s="658"/>
      <c r="EB43" s="658"/>
      <c r="EC43" s="659"/>
    </row>
    <row r="44" spans="2:133" ht="11.25" customHeight="1" x14ac:dyDescent="0.15">
      <c r="B44" s="641" t="s">
        <v>606</v>
      </c>
      <c r="C44" s="642"/>
      <c r="D44" s="642"/>
      <c r="E44" s="642"/>
      <c r="F44" s="642"/>
      <c r="G44" s="642"/>
      <c r="H44" s="642"/>
      <c r="I44" s="642"/>
      <c r="J44" s="642"/>
      <c r="K44" s="642"/>
      <c r="L44" s="642"/>
      <c r="M44" s="642"/>
      <c r="N44" s="642"/>
      <c r="O44" s="642"/>
      <c r="P44" s="642"/>
      <c r="Q44" s="643"/>
      <c r="R44" s="644">
        <v>13702940</v>
      </c>
      <c r="S44" s="679"/>
      <c r="T44" s="679"/>
      <c r="U44" s="679"/>
      <c r="V44" s="679"/>
      <c r="W44" s="679"/>
      <c r="X44" s="679"/>
      <c r="Y44" s="680"/>
      <c r="Z44" s="681">
        <v>100</v>
      </c>
      <c r="AA44" s="681"/>
      <c r="AB44" s="681"/>
      <c r="AC44" s="681"/>
      <c r="AD44" s="682">
        <v>7202017</v>
      </c>
      <c r="AE44" s="682"/>
      <c r="AF44" s="682"/>
      <c r="AG44" s="682"/>
      <c r="AH44" s="682"/>
      <c r="AI44" s="682"/>
      <c r="AJ44" s="682"/>
      <c r="AK44" s="682"/>
      <c r="AL44" s="647">
        <v>100</v>
      </c>
      <c r="AM44" s="683"/>
      <c r="AN44" s="683"/>
      <c r="AO44" s="684"/>
      <c r="CD44" s="685" t="s">
        <v>282</v>
      </c>
      <c r="CE44" s="686"/>
      <c r="CF44" s="661" t="s">
        <v>323</v>
      </c>
      <c r="CG44" s="662"/>
      <c r="CH44" s="662"/>
      <c r="CI44" s="662"/>
      <c r="CJ44" s="662"/>
      <c r="CK44" s="662"/>
      <c r="CL44" s="662"/>
      <c r="CM44" s="662"/>
      <c r="CN44" s="662"/>
      <c r="CO44" s="662"/>
      <c r="CP44" s="662"/>
      <c r="CQ44" s="663"/>
      <c r="CR44" s="664">
        <v>1223847</v>
      </c>
      <c r="CS44" s="665"/>
      <c r="CT44" s="665"/>
      <c r="CU44" s="665"/>
      <c r="CV44" s="665"/>
      <c r="CW44" s="665"/>
      <c r="CX44" s="665"/>
      <c r="CY44" s="666"/>
      <c r="CZ44" s="667">
        <v>9.3000000000000007</v>
      </c>
      <c r="DA44" s="668"/>
      <c r="DB44" s="668"/>
      <c r="DC44" s="669"/>
      <c r="DD44" s="670">
        <v>250762</v>
      </c>
      <c r="DE44" s="665"/>
      <c r="DF44" s="665"/>
      <c r="DG44" s="665"/>
      <c r="DH44" s="665"/>
      <c r="DI44" s="665"/>
      <c r="DJ44" s="665"/>
      <c r="DK44" s="666"/>
      <c r="DL44" s="671"/>
      <c r="DM44" s="672"/>
      <c r="DN44" s="672"/>
      <c r="DO44" s="672"/>
      <c r="DP44" s="672"/>
      <c r="DQ44" s="672"/>
      <c r="DR44" s="672"/>
      <c r="DS44" s="672"/>
      <c r="DT44" s="672"/>
      <c r="DU44" s="672"/>
      <c r="DV44" s="673"/>
      <c r="DW44" s="657"/>
      <c r="DX44" s="658"/>
      <c r="DY44" s="658"/>
      <c r="DZ44" s="658"/>
      <c r="EA44" s="658"/>
      <c r="EB44" s="658"/>
      <c r="EC44" s="659"/>
    </row>
    <row r="45" spans="2:133" ht="11.25" customHeight="1" x14ac:dyDescent="0.15">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687"/>
      <c r="CE45" s="688"/>
      <c r="CF45" s="661" t="s">
        <v>607</v>
      </c>
      <c r="CG45" s="662"/>
      <c r="CH45" s="662"/>
      <c r="CI45" s="662"/>
      <c r="CJ45" s="662"/>
      <c r="CK45" s="662"/>
      <c r="CL45" s="662"/>
      <c r="CM45" s="662"/>
      <c r="CN45" s="662"/>
      <c r="CO45" s="662"/>
      <c r="CP45" s="662"/>
      <c r="CQ45" s="663"/>
      <c r="CR45" s="664">
        <v>438424</v>
      </c>
      <c r="CS45" s="675"/>
      <c r="CT45" s="675"/>
      <c r="CU45" s="675"/>
      <c r="CV45" s="675"/>
      <c r="CW45" s="675"/>
      <c r="CX45" s="675"/>
      <c r="CY45" s="676"/>
      <c r="CZ45" s="667">
        <v>3.3</v>
      </c>
      <c r="DA45" s="677"/>
      <c r="DB45" s="677"/>
      <c r="DC45" s="678"/>
      <c r="DD45" s="670">
        <v>22236</v>
      </c>
      <c r="DE45" s="675"/>
      <c r="DF45" s="675"/>
      <c r="DG45" s="675"/>
      <c r="DH45" s="675"/>
      <c r="DI45" s="675"/>
      <c r="DJ45" s="675"/>
      <c r="DK45" s="676"/>
      <c r="DL45" s="671"/>
      <c r="DM45" s="672"/>
      <c r="DN45" s="672"/>
      <c r="DO45" s="672"/>
      <c r="DP45" s="672"/>
      <c r="DQ45" s="672"/>
      <c r="DR45" s="672"/>
      <c r="DS45" s="672"/>
      <c r="DT45" s="672"/>
      <c r="DU45" s="672"/>
      <c r="DV45" s="673"/>
      <c r="DW45" s="657"/>
      <c r="DX45" s="658"/>
      <c r="DY45" s="658"/>
      <c r="DZ45" s="658"/>
      <c r="EA45" s="658"/>
      <c r="EB45" s="658"/>
      <c r="EC45" s="659"/>
    </row>
    <row r="46" spans="2:133" ht="11.25" customHeight="1" x14ac:dyDescent="0.15">
      <c r="B46" s="221" t="s">
        <v>324</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687"/>
      <c r="CE46" s="688"/>
      <c r="CF46" s="661" t="s">
        <v>325</v>
      </c>
      <c r="CG46" s="662"/>
      <c r="CH46" s="662"/>
      <c r="CI46" s="662"/>
      <c r="CJ46" s="662"/>
      <c r="CK46" s="662"/>
      <c r="CL46" s="662"/>
      <c r="CM46" s="662"/>
      <c r="CN46" s="662"/>
      <c r="CO46" s="662"/>
      <c r="CP46" s="662"/>
      <c r="CQ46" s="663"/>
      <c r="CR46" s="664">
        <v>769687</v>
      </c>
      <c r="CS46" s="665"/>
      <c r="CT46" s="665"/>
      <c r="CU46" s="665"/>
      <c r="CV46" s="665"/>
      <c r="CW46" s="665"/>
      <c r="CX46" s="665"/>
      <c r="CY46" s="666"/>
      <c r="CZ46" s="667">
        <v>5.8</v>
      </c>
      <c r="DA46" s="668"/>
      <c r="DB46" s="668"/>
      <c r="DC46" s="669"/>
      <c r="DD46" s="670">
        <v>218390</v>
      </c>
      <c r="DE46" s="665"/>
      <c r="DF46" s="665"/>
      <c r="DG46" s="665"/>
      <c r="DH46" s="665"/>
      <c r="DI46" s="665"/>
      <c r="DJ46" s="665"/>
      <c r="DK46" s="666"/>
      <c r="DL46" s="671"/>
      <c r="DM46" s="672"/>
      <c r="DN46" s="672"/>
      <c r="DO46" s="672"/>
      <c r="DP46" s="672"/>
      <c r="DQ46" s="672"/>
      <c r="DR46" s="672"/>
      <c r="DS46" s="672"/>
      <c r="DT46" s="672"/>
      <c r="DU46" s="672"/>
      <c r="DV46" s="673"/>
      <c r="DW46" s="657"/>
      <c r="DX46" s="658"/>
      <c r="DY46" s="658"/>
      <c r="DZ46" s="658"/>
      <c r="EA46" s="658"/>
      <c r="EB46" s="658"/>
      <c r="EC46" s="659"/>
    </row>
    <row r="47" spans="2:133" ht="11.25" customHeight="1" x14ac:dyDescent="0.15">
      <c r="B47" s="674" t="s">
        <v>326</v>
      </c>
      <c r="C47" s="674"/>
      <c r="D47" s="674"/>
      <c r="E47" s="674"/>
      <c r="F47" s="674"/>
      <c r="G47" s="674"/>
      <c r="H47" s="674"/>
      <c r="I47" s="674"/>
      <c r="J47" s="674"/>
      <c r="K47" s="674"/>
      <c r="L47" s="674"/>
      <c r="M47" s="674"/>
      <c r="N47" s="674"/>
      <c r="O47" s="674"/>
      <c r="P47" s="674"/>
      <c r="Q47" s="674"/>
      <c r="R47" s="674"/>
      <c r="S47" s="674"/>
      <c r="T47" s="674"/>
      <c r="U47" s="674"/>
      <c r="V47" s="674"/>
      <c r="W47" s="674"/>
      <c r="X47" s="674"/>
      <c r="Y47" s="674"/>
      <c r="Z47" s="674"/>
      <c r="AA47" s="674"/>
      <c r="AB47" s="674"/>
      <c r="AC47" s="674"/>
      <c r="AD47" s="674"/>
      <c r="AE47" s="674"/>
      <c r="AF47" s="674"/>
      <c r="AG47" s="674"/>
      <c r="AH47" s="674"/>
      <c r="AI47" s="674"/>
      <c r="AJ47" s="674"/>
      <c r="AK47" s="674"/>
      <c r="AL47" s="674"/>
      <c r="AM47" s="674"/>
      <c r="AN47" s="674"/>
      <c r="AO47" s="674"/>
      <c r="AP47" s="674"/>
      <c r="AQ47" s="674"/>
      <c r="AR47" s="674"/>
      <c r="AS47" s="674"/>
      <c r="AT47" s="674"/>
      <c r="AU47" s="674"/>
      <c r="AV47" s="674"/>
      <c r="AW47" s="674"/>
      <c r="AX47" s="674"/>
      <c r="AY47" s="674"/>
      <c r="AZ47" s="674"/>
      <c r="BA47" s="674"/>
      <c r="BB47" s="674"/>
      <c r="BC47" s="674"/>
      <c r="BD47" s="674"/>
      <c r="BE47" s="674"/>
      <c r="BF47" s="674"/>
      <c r="BG47" s="674"/>
      <c r="BH47" s="674"/>
      <c r="BI47" s="674"/>
      <c r="BJ47" s="674"/>
      <c r="BK47" s="674"/>
      <c r="BL47" s="674"/>
      <c r="BM47" s="674"/>
      <c r="BN47" s="674"/>
      <c r="BO47" s="674"/>
      <c r="BP47" s="674"/>
      <c r="BQ47" s="674"/>
      <c r="BR47" s="674"/>
      <c r="BS47" s="674"/>
      <c r="BT47" s="674"/>
      <c r="BU47" s="674"/>
      <c r="BV47" s="674"/>
      <c r="BW47" s="674"/>
      <c r="BX47" s="674"/>
      <c r="BY47" s="674"/>
      <c r="BZ47" s="674"/>
      <c r="CA47" s="674"/>
      <c r="CB47" s="674"/>
      <c r="CD47" s="687"/>
      <c r="CE47" s="688"/>
      <c r="CF47" s="661" t="s">
        <v>608</v>
      </c>
      <c r="CG47" s="662"/>
      <c r="CH47" s="662"/>
      <c r="CI47" s="662"/>
      <c r="CJ47" s="662"/>
      <c r="CK47" s="662"/>
      <c r="CL47" s="662"/>
      <c r="CM47" s="662"/>
      <c r="CN47" s="662"/>
      <c r="CO47" s="662"/>
      <c r="CP47" s="662"/>
      <c r="CQ47" s="663"/>
      <c r="CR47" s="664">
        <v>14260</v>
      </c>
      <c r="CS47" s="675"/>
      <c r="CT47" s="675"/>
      <c r="CU47" s="675"/>
      <c r="CV47" s="675"/>
      <c r="CW47" s="675"/>
      <c r="CX47" s="675"/>
      <c r="CY47" s="676"/>
      <c r="CZ47" s="667">
        <v>0.1</v>
      </c>
      <c r="DA47" s="677"/>
      <c r="DB47" s="677"/>
      <c r="DC47" s="678"/>
      <c r="DD47" s="670">
        <v>5660</v>
      </c>
      <c r="DE47" s="675"/>
      <c r="DF47" s="675"/>
      <c r="DG47" s="675"/>
      <c r="DH47" s="675"/>
      <c r="DI47" s="675"/>
      <c r="DJ47" s="675"/>
      <c r="DK47" s="676"/>
      <c r="DL47" s="671"/>
      <c r="DM47" s="672"/>
      <c r="DN47" s="672"/>
      <c r="DO47" s="672"/>
      <c r="DP47" s="672"/>
      <c r="DQ47" s="672"/>
      <c r="DR47" s="672"/>
      <c r="DS47" s="672"/>
      <c r="DT47" s="672"/>
      <c r="DU47" s="672"/>
      <c r="DV47" s="673"/>
      <c r="DW47" s="657"/>
      <c r="DX47" s="658"/>
      <c r="DY47" s="658"/>
      <c r="DZ47" s="658"/>
      <c r="EA47" s="658"/>
      <c r="EB47" s="658"/>
      <c r="EC47" s="659"/>
    </row>
    <row r="48" spans="2:133" x14ac:dyDescent="0.15">
      <c r="B48" s="660" t="s">
        <v>327</v>
      </c>
      <c r="C48" s="660"/>
      <c r="D48" s="660"/>
      <c r="E48" s="660"/>
      <c r="F48" s="660"/>
      <c r="G48" s="660"/>
      <c r="H48" s="660"/>
      <c r="I48" s="660"/>
      <c r="J48" s="660"/>
      <c r="K48" s="660"/>
      <c r="L48" s="660"/>
      <c r="M48" s="660"/>
      <c r="N48" s="660"/>
      <c r="O48" s="660"/>
      <c r="P48" s="660"/>
      <c r="Q48" s="660"/>
      <c r="R48" s="660"/>
      <c r="S48" s="660"/>
      <c r="T48" s="660"/>
      <c r="U48" s="660"/>
      <c r="V48" s="660"/>
      <c r="W48" s="660"/>
      <c r="X48" s="660"/>
      <c r="Y48" s="660"/>
      <c r="Z48" s="660"/>
      <c r="AA48" s="660"/>
      <c r="AB48" s="660"/>
      <c r="AC48" s="660"/>
      <c r="AD48" s="660"/>
      <c r="AE48" s="660"/>
      <c r="AF48" s="660"/>
      <c r="AG48" s="660"/>
      <c r="AH48" s="660"/>
      <c r="AI48" s="660"/>
      <c r="AJ48" s="660"/>
      <c r="AK48" s="660"/>
      <c r="AL48" s="660"/>
      <c r="AM48" s="660"/>
      <c r="AN48" s="660"/>
      <c r="AO48" s="660"/>
      <c r="AP48" s="660"/>
      <c r="AQ48" s="660"/>
      <c r="AR48" s="660"/>
      <c r="AS48" s="660"/>
      <c r="AT48" s="660"/>
      <c r="AU48" s="660"/>
      <c r="AV48" s="660"/>
      <c r="AW48" s="660"/>
      <c r="AX48" s="660"/>
      <c r="AY48" s="660"/>
      <c r="AZ48" s="660"/>
      <c r="BA48" s="660"/>
      <c r="BB48" s="660"/>
      <c r="BC48" s="660"/>
      <c r="BD48" s="660"/>
      <c r="BE48" s="660"/>
      <c r="BF48" s="660"/>
      <c r="BG48" s="660"/>
      <c r="BH48" s="660"/>
      <c r="BI48" s="660"/>
      <c r="BJ48" s="660"/>
      <c r="BK48" s="660"/>
      <c r="BL48" s="660"/>
      <c r="BM48" s="660"/>
      <c r="BN48" s="660"/>
      <c r="BO48" s="660"/>
      <c r="BP48" s="660"/>
      <c r="BQ48" s="660"/>
      <c r="BR48" s="660"/>
      <c r="BS48" s="660"/>
      <c r="BT48" s="660"/>
      <c r="BU48" s="660"/>
      <c r="BV48" s="660"/>
      <c r="BW48" s="660"/>
      <c r="BX48" s="660"/>
      <c r="BY48" s="660"/>
      <c r="BZ48" s="660"/>
      <c r="CA48" s="660"/>
      <c r="CB48" s="660"/>
      <c r="CD48" s="689"/>
      <c r="CE48" s="690"/>
      <c r="CF48" s="661" t="s">
        <v>609</v>
      </c>
      <c r="CG48" s="662"/>
      <c r="CH48" s="662"/>
      <c r="CI48" s="662"/>
      <c r="CJ48" s="662"/>
      <c r="CK48" s="662"/>
      <c r="CL48" s="662"/>
      <c r="CM48" s="662"/>
      <c r="CN48" s="662"/>
      <c r="CO48" s="662"/>
      <c r="CP48" s="662"/>
      <c r="CQ48" s="663"/>
      <c r="CR48" s="664" t="s">
        <v>128</v>
      </c>
      <c r="CS48" s="665"/>
      <c r="CT48" s="665"/>
      <c r="CU48" s="665"/>
      <c r="CV48" s="665"/>
      <c r="CW48" s="665"/>
      <c r="CX48" s="665"/>
      <c r="CY48" s="666"/>
      <c r="CZ48" s="667" t="s">
        <v>573</v>
      </c>
      <c r="DA48" s="668"/>
      <c r="DB48" s="668"/>
      <c r="DC48" s="669"/>
      <c r="DD48" s="670" t="s">
        <v>128</v>
      </c>
      <c r="DE48" s="665"/>
      <c r="DF48" s="665"/>
      <c r="DG48" s="665"/>
      <c r="DH48" s="665"/>
      <c r="DI48" s="665"/>
      <c r="DJ48" s="665"/>
      <c r="DK48" s="666"/>
      <c r="DL48" s="671"/>
      <c r="DM48" s="672"/>
      <c r="DN48" s="672"/>
      <c r="DO48" s="672"/>
      <c r="DP48" s="672"/>
      <c r="DQ48" s="672"/>
      <c r="DR48" s="672"/>
      <c r="DS48" s="672"/>
      <c r="DT48" s="672"/>
      <c r="DU48" s="672"/>
      <c r="DV48" s="673"/>
      <c r="DW48" s="657"/>
      <c r="DX48" s="658"/>
      <c r="DY48" s="658"/>
      <c r="DZ48" s="658"/>
      <c r="EA48" s="658"/>
      <c r="EB48" s="658"/>
      <c r="EC48" s="659"/>
    </row>
    <row r="49" spans="2:133" ht="11.25" customHeight="1" x14ac:dyDescent="0.15">
      <c r="B49" s="366"/>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41" t="s">
        <v>328</v>
      </c>
      <c r="CE49" s="642"/>
      <c r="CF49" s="642"/>
      <c r="CG49" s="642"/>
      <c r="CH49" s="642"/>
      <c r="CI49" s="642"/>
      <c r="CJ49" s="642"/>
      <c r="CK49" s="642"/>
      <c r="CL49" s="642"/>
      <c r="CM49" s="642"/>
      <c r="CN49" s="642"/>
      <c r="CO49" s="642"/>
      <c r="CP49" s="642"/>
      <c r="CQ49" s="643"/>
      <c r="CR49" s="644">
        <v>13220380</v>
      </c>
      <c r="CS49" s="645"/>
      <c r="CT49" s="645"/>
      <c r="CU49" s="645"/>
      <c r="CV49" s="645"/>
      <c r="CW49" s="645"/>
      <c r="CX49" s="645"/>
      <c r="CY49" s="646"/>
      <c r="CZ49" s="647">
        <v>100</v>
      </c>
      <c r="DA49" s="648"/>
      <c r="DB49" s="648"/>
      <c r="DC49" s="649"/>
      <c r="DD49" s="650">
        <v>8228820</v>
      </c>
      <c r="DE49" s="645"/>
      <c r="DF49" s="645"/>
      <c r="DG49" s="645"/>
      <c r="DH49" s="645"/>
      <c r="DI49" s="645"/>
      <c r="DJ49" s="645"/>
      <c r="DK49" s="646"/>
      <c r="DL49" s="651"/>
      <c r="DM49" s="652"/>
      <c r="DN49" s="652"/>
      <c r="DO49" s="652"/>
      <c r="DP49" s="652"/>
      <c r="DQ49" s="652"/>
      <c r="DR49" s="652"/>
      <c r="DS49" s="652"/>
      <c r="DT49" s="652"/>
      <c r="DU49" s="652"/>
      <c r="DV49" s="653"/>
      <c r="DW49" s="654"/>
      <c r="DX49" s="655"/>
      <c r="DY49" s="655"/>
      <c r="DZ49" s="655"/>
      <c r="EA49" s="655"/>
      <c r="EB49" s="655"/>
      <c r="EC49" s="656"/>
    </row>
    <row r="50" spans="2:133" hidden="1" x14ac:dyDescent="0.15">
      <c r="B50" s="365"/>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A9OB/gcuFGzSx2hlvGQCDrnDY2n3MhrUMYf/pxxYqn8lV8pRM7GDyWQacEarboqry870b9rSjgbmTAORLZhn1w==" saltValue="bzKjuZrGFnNef+nz+Csf4g=="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Z42:AC42"/>
    <mergeCell ref="AD42:AK42"/>
    <mergeCell ref="AL42:AO42"/>
    <mergeCell ref="AQ42:AY42"/>
    <mergeCell ref="CD41:CQ41"/>
    <mergeCell ref="CR41:CY41"/>
    <mergeCell ref="CZ41:DC41"/>
    <mergeCell ref="DD41:DK41"/>
    <mergeCell ref="DL41:DV41"/>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pageSetup paperSize="9" scale="70" orientation="landscape"/>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70" zoomScaleSheetLayoutView="70" workbookViewId="0"/>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785" t="s">
        <v>329</v>
      </c>
      <c r="B2" s="785"/>
      <c r="C2" s="785"/>
      <c r="D2" s="785"/>
      <c r="E2" s="785"/>
      <c r="F2" s="785"/>
      <c r="G2" s="785"/>
      <c r="H2" s="785"/>
      <c r="I2" s="785"/>
      <c r="J2" s="785"/>
      <c r="K2" s="785"/>
      <c r="L2" s="785"/>
      <c r="M2" s="785"/>
      <c r="N2" s="785"/>
      <c r="O2" s="785"/>
      <c r="P2" s="785"/>
      <c r="Q2" s="785"/>
      <c r="R2" s="785"/>
      <c r="S2" s="785"/>
      <c r="T2" s="785"/>
      <c r="U2" s="785"/>
      <c r="V2" s="785"/>
      <c r="W2" s="785"/>
      <c r="X2" s="785"/>
      <c r="Y2" s="785"/>
      <c r="Z2" s="785"/>
      <c r="AA2" s="785"/>
      <c r="AB2" s="785"/>
      <c r="AC2" s="785"/>
      <c r="AD2" s="785"/>
      <c r="AE2" s="785"/>
      <c r="AF2" s="785"/>
      <c r="AG2" s="785"/>
      <c r="AH2" s="785"/>
      <c r="AI2" s="785"/>
      <c r="AJ2" s="785"/>
      <c r="AK2" s="785"/>
      <c r="AL2" s="785"/>
      <c r="AM2" s="785"/>
      <c r="AN2" s="785"/>
      <c r="AO2" s="785"/>
      <c r="AP2" s="785"/>
      <c r="AQ2" s="785"/>
      <c r="AR2" s="785"/>
      <c r="AS2" s="785"/>
      <c r="AT2" s="785"/>
      <c r="AU2" s="785"/>
      <c r="AV2" s="785"/>
      <c r="AW2" s="785"/>
      <c r="AX2" s="785"/>
      <c r="AY2" s="785"/>
      <c r="AZ2" s="785"/>
      <c r="BA2" s="785"/>
      <c r="BB2" s="785"/>
      <c r="BC2" s="785"/>
      <c r="BD2" s="785"/>
      <c r="BE2" s="785"/>
      <c r="BF2" s="785"/>
      <c r="BG2" s="785"/>
      <c r="BH2" s="785"/>
      <c r="BI2" s="785"/>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786" t="s">
        <v>330</v>
      </c>
      <c r="DK2" s="787"/>
      <c r="DL2" s="787"/>
      <c r="DM2" s="787"/>
      <c r="DN2" s="787"/>
      <c r="DO2" s="788"/>
      <c r="DP2" s="224"/>
      <c r="DQ2" s="786" t="s">
        <v>331</v>
      </c>
      <c r="DR2" s="787"/>
      <c r="DS2" s="787"/>
      <c r="DT2" s="787"/>
      <c r="DU2" s="787"/>
      <c r="DV2" s="787"/>
      <c r="DW2" s="787"/>
      <c r="DX2" s="787"/>
      <c r="DY2" s="787"/>
      <c r="DZ2" s="788"/>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789" t="s">
        <v>332</v>
      </c>
      <c r="B4" s="789"/>
      <c r="C4" s="789"/>
      <c r="D4" s="789"/>
      <c r="E4" s="789"/>
      <c r="F4" s="789"/>
      <c r="G4" s="789"/>
      <c r="H4" s="789"/>
      <c r="I4" s="789"/>
      <c r="J4" s="789"/>
      <c r="K4" s="789"/>
      <c r="L4" s="789"/>
      <c r="M4" s="789"/>
      <c r="N4" s="789"/>
      <c r="O4" s="789"/>
      <c r="P4" s="789"/>
      <c r="Q4" s="789"/>
      <c r="R4" s="789"/>
      <c r="S4" s="789"/>
      <c r="T4" s="789"/>
      <c r="U4" s="789"/>
      <c r="V4" s="789"/>
      <c r="W4" s="789"/>
      <c r="X4" s="789"/>
      <c r="Y4" s="789"/>
      <c r="Z4" s="789"/>
      <c r="AA4" s="789"/>
      <c r="AB4" s="789"/>
      <c r="AC4" s="789"/>
      <c r="AD4" s="789"/>
      <c r="AE4" s="789"/>
      <c r="AF4" s="789"/>
      <c r="AG4" s="789"/>
      <c r="AH4" s="789"/>
      <c r="AI4" s="789"/>
      <c r="AJ4" s="789"/>
      <c r="AK4" s="789"/>
      <c r="AL4" s="789"/>
      <c r="AM4" s="789"/>
      <c r="AN4" s="789"/>
      <c r="AO4" s="789"/>
      <c r="AP4" s="789"/>
      <c r="AQ4" s="789"/>
      <c r="AR4" s="789"/>
      <c r="AS4" s="789"/>
      <c r="AT4" s="789"/>
      <c r="AU4" s="789"/>
      <c r="AV4" s="789"/>
      <c r="AW4" s="789"/>
      <c r="AX4" s="789"/>
      <c r="AY4" s="789"/>
      <c r="AZ4" s="228"/>
      <c r="BA4" s="228"/>
      <c r="BB4" s="228"/>
      <c r="BC4" s="228"/>
      <c r="BD4" s="228"/>
      <c r="BE4" s="229"/>
      <c r="BF4" s="229"/>
      <c r="BG4" s="229"/>
      <c r="BH4" s="229"/>
      <c r="BI4" s="229"/>
      <c r="BJ4" s="229"/>
      <c r="BK4" s="229"/>
      <c r="BL4" s="229"/>
      <c r="BM4" s="229"/>
      <c r="BN4" s="229"/>
      <c r="BO4" s="229"/>
      <c r="BP4" s="229"/>
      <c r="BQ4" s="790" t="s">
        <v>333</v>
      </c>
      <c r="BR4" s="790"/>
      <c r="BS4" s="790"/>
      <c r="BT4" s="790"/>
      <c r="BU4" s="790"/>
      <c r="BV4" s="790"/>
      <c r="BW4" s="790"/>
      <c r="BX4" s="790"/>
      <c r="BY4" s="790"/>
      <c r="BZ4" s="790"/>
      <c r="CA4" s="790"/>
      <c r="CB4" s="790"/>
      <c r="CC4" s="790"/>
      <c r="CD4" s="790"/>
      <c r="CE4" s="790"/>
      <c r="CF4" s="790"/>
      <c r="CG4" s="790"/>
      <c r="CH4" s="790"/>
      <c r="CI4" s="790"/>
      <c r="CJ4" s="790"/>
      <c r="CK4" s="790"/>
      <c r="CL4" s="790"/>
      <c r="CM4" s="790"/>
      <c r="CN4" s="790"/>
      <c r="CO4" s="790"/>
      <c r="CP4" s="790"/>
      <c r="CQ4" s="790"/>
      <c r="CR4" s="790"/>
      <c r="CS4" s="790"/>
      <c r="CT4" s="790"/>
      <c r="CU4" s="790"/>
      <c r="CV4" s="790"/>
      <c r="CW4" s="790"/>
      <c r="CX4" s="790"/>
      <c r="CY4" s="790"/>
      <c r="CZ4" s="790"/>
      <c r="DA4" s="790"/>
      <c r="DB4" s="790"/>
      <c r="DC4" s="790"/>
      <c r="DD4" s="790"/>
      <c r="DE4" s="790"/>
      <c r="DF4" s="790"/>
      <c r="DG4" s="790"/>
      <c r="DH4" s="790"/>
      <c r="DI4" s="790"/>
      <c r="DJ4" s="790"/>
      <c r="DK4" s="790"/>
      <c r="DL4" s="790"/>
      <c r="DM4" s="790"/>
      <c r="DN4" s="790"/>
      <c r="DO4" s="790"/>
      <c r="DP4" s="790"/>
      <c r="DQ4" s="790"/>
      <c r="DR4" s="790"/>
      <c r="DS4" s="790"/>
      <c r="DT4" s="790"/>
      <c r="DU4" s="790"/>
      <c r="DV4" s="790"/>
      <c r="DW4" s="790"/>
      <c r="DX4" s="790"/>
      <c r="DY4" s="790"/>
      <c r="DZ4" s="790"/>
      <c r="EA4" s="230"/>
    </row>
    <row r="5" spans="1:131" s="231" customFormat="1" ht="26.25" customHeight="1" x14ac:dyDescent="0.15">
      <c r="A5" s="791" t="s">
        <v>334</v>
      </c>
      <c r="B5" s="792"/>
      <c r="C5" s="792"/>
      <c r="D5" s="792"/>
      <c r="E5" s="792"/>
      <c r="F5" s="792"/>
      <c r="G5" s="792"/>
      <c r="H5" s="792"/>
      <c r="I5" s="792"/>
      <c r="J5" s="792"/>
      <c r="K5" s="792"/>
      <c r="L5" s="792"/>
      <c r="M5" s="792"/>
      <c r="N5" s="792"/>
      <c r="O5" s="792"/>
      <c r="P5" s="793"/>
      <c r="Q5" s="797" t="s">
        <v>335</v>
      </c>
      <c r="R5" s="798"/>
      <c r="S5" s="798"/>
      <c r="T5" s="798"/>
      <c r="U5" s="799"/>
      <c r="V5" s="797" t="s">
        <v>336</v>
      </c>
      <c r="W5" s="798"/>
      <c r="X5" s="798"/>
      <c r="Y5" s="798"/>
      <c r="Z5" s="799"/>
      <c r="AA5" s="797" t="s">
        <v>337</v>
      </c>
      <c r="AB5" s="798"/>
      <c r="AC5" s="798"/>
      <c r="AD5" s="798"/>
      <c r="AE5" s="798"/>
      <c r="AF5" s="803" t="s">
        <v>338</v>
      </c>
      <c r="AG5" s="798"/>
      <c r="AH5" s="798"/>
      <c r="AI5" s="798"/>
      <c r="AJ5" s="804"/>
      <c r="AK5" s="798" t="s">
        <v>339</v>
      </c>
      <c r="AL5" s="798"/>
      <c r="AM5" s="798"/>
      <c r="AN5" s="798"/>
      <c r="AO5" s="799"/>
      <c r="AP5" s="797" t="s">
        <v>340</v>
      </c>
      <c r="AQ5" s="798"/>
      <c r="AR5" s="798"/>
      <c r="AS5" s="798"/>
      <c r="AT5" s="799"/>
      <c r="AU5" s="797" t="s">
        <v>341</v>
      </c>
      <c r="AV5" s="798"/>
      <c r="AW5" s="798"/>
      <c r="AX5" s="798"/>
      <c r="AY5" s="804"/>
      <c r="AZ5" s="228"/>
      <c r="BA5" s="228"/>
      <c r="BB5" s="228"/>
      <c r="BC5" s="228"/>
      <c r="BD5" s="228"/>
      <c r="BE5" s="229"/>
      <c r="BF5" s="229"/>
      <c r="BG5" s="229"/>
      <c r="BH5" s="229"/>
      <c r="BI5" s="229"/>
      <c r="BJ5" s="229"/>
      <c r="BK5" s="229"/>
      <c r="BL5" s="229"/>
      <c r="BM5" s="229"/>
      <c r="BN5" s="229"/>
      <c r="BO5" s="229"/>
      <c r="BP5" s="229"/>
      <c r="BQ5" s="791" t="s">
        <v>342</v>
      </c>
      <c r="BR5" s="792"/>
      <c r="BS5" s="792"/>
      <c r="BT5" s="792"/>
      <c r="BU5" s="792"/>
      <c r="BV5" s="792"/>
      <c r="BW5" s="792"/>
      <c r="BX5" s="792"/>
      <c r="BY5" s="792"/>
      <c r="BZ5" s="792"/>
      <c r="CA5" s="792"/>
      <c r="CB5" s="792"/>
      <c r="CC5" s="792"/>
      <c r="CD5" s="792"/>
      <c r="CE5" s="792"/>
      <c r="CF5" s="792"/>
      <c r="CG5" s="793"/>
      <c r="CH5" s="797" t="s">
        <v>343</v>
      </c>
      <c r="CI5" s="798"/>
      <c r="CJ5" s="798"/>
      <c r="CK5" s="798"/>
      <c r="CL5" s="799"/>
      <c r="CM5" s="797" t="s">
        <v>344</v>
      </c>
      <c r="CN5" s="798"/>
      <c r="CO5" s="798"/>
      <c r="CP5" s="798"/>
      <c r="CQ5" s="799"/>
      <c r="CR5" s="797" t="s">
        <v>345</v>
      </c>
      <c r="CS5" s="798"/>
      <c r="CT5" s="798"/>
      <c r="CU5" s="798"/>
      <c r="CV5" s="799"/>
      <c r="CW5" s="797" t="s">
        <v>346</v>
      </c>
      <c r="CX5" s="798"/>
      <c r="CY5" s="798"/>
      <c r="CZ5" s="798"/>
      <c r="DA5" s="799"/>
      <c r="DB5" s="797" t="s">
        <v>347</v>
      </c>
      <c r="DC5" s="798"/>
      <c r="DD5" s="798"/>
      <c r="DE5" s="798"/>
      <c r="DF5" s="799"/>
      <c r="DG5" s="827" t="s">
        <v>348</v>
      </c>
      <c r="DH5" s="828"/>
      <c r="DI5" s="828"/>
      <c r="DJ5" s="828"/>
      <c r="DK5" s="829"/>
      <c r="DL5" s="827" t="s">
        <v>349</v>
      </c>
      <c r="DM5" s="828"/>
      <c r="DN5" s="828"/>
      <c r="DO5" s="828"/>
      <c r="DP5" s="829"/>
      <c r="DQ5" s="797" t="s">
        <v>350</v>
      </c>
      <c r="DR5" s="798"/>
      <c r="DS5" s="798"/>
      <c r="DT5" s="798"/>
      <c r="DU5" s="799"/>
      <c r="DV5" s="797" t="s">
        <v>341</v>
      </c>
      <c r="DW5" s="798"/>
      <c r="DX5" s="798"/>
      <c r="DY5" s="798"/>
      <c r="DZ5" s="804"/>
      <c r="EA5" s="230"/>
    </row>
    <row r="6" spans="1:131" s="231" customFormat="1" ht="26.25" customHeight="1" thickBot="1" x14ac:dyDescent="0.2">
      <c r="A6" s="794"/>
      <c r="B6" s="795"/>
      <c r="C6" s="795"/>
      <c r="D6" s="795"/>
      <c r="E6" s="795"/>
      <c r="F6" s="795"/>
      <c r="G6" s="795"/>
      <c r="H6" s="795"/>
      <c r="I6" s="795"/>
      <c r="J6" s="795"/>
      <c r="K6" s="795"/>
      <c r="L6" s="795"/>
      <c r="M6" s="795"/>
      <c r="N6" s="795"/>
      <c r="O6" s="795"/>
      <c r="P6" s="796"/>
      <c r="Q6" s="800"/>
      <c r="R6" s="801"/>
      <c r="S6" s="801"/>
      <c r="T6" s="801"/>
      <c r="U6" s="802"/>
      <c r="V6" s="800"/>
      <c r="W6" s="801"/>
      <c r="X6" s="801"/>
      <c r="Y6" s="801"/>
      <c r="Z6" s="802"/>
      <c r="AA6" s="800"/>
      <c r="AB6" s="801"/>
      <c r="AC6" s="801"/>
      <c r="AD6" s="801"/>
      <c r="AE6" s="801"/>
      <c r="AF6" s="805"/>
      <c r="AG6" s="801"/>
      <c r="AH6" s="801"/>
      <c r="AI6" s="801"/>
      <c r="AJ6" s="806"/>
      <c r="AK6" s="801"/>
      <c r="AL6" s="801"/>
      <c r="AM6" s="801"/>
      <c r="AN6" s="801"/>
      <c r="AO6" s="802"/>
      <c r="AP6" s="800"/>
      <c r="AQ6" s="801"/>
      <c r="AR6" s="801"/>
      <c r="AS6" s="801"/>
      <c r="AT6" s="802"/>
      <c r="AU6" s="800"/>
      <c r="AV6" s="801"/>
      <c r="AW6" s="801"/>
      <c r="AX6" s="801"/>
      <c r="AY6" s="806"/>
      <c r="AZ6" s="228"/>
      <c r="BA6" s="228"/>
      <c r="BB6" s="228"/>
      <c r="BC6" s="228"/>
      <c r="BD6" s="228"/>
      <c r="BE6" s="229"/>
      <c r="BF6" s="229"/>
      <c r="BG6" s="229"/>
      <c r="BH6" s="229"/>
      <c r="BI6" s="229"/>
      <c r="BJ6" s="229"/>
      <c r="BK6" s="229"/>
      <c r="BL6" s="229"/>
      <c r="BM6" s="229"/>
      <c r="BN6" s="229"/>
      <c r="BO6" s="229"/>
      <c r="BP6" s="229"/>
      <c r="BQ6" s="794"/>
      <c r="BR6" s="795"/>
      <c r="BS6" s="795"/>
      <c r="BT6" s="795"/>
      <c r="BU6" s="795"/>
      <c r="BV6" s="795"/>
      <c r="BW6" s="795"/>
      <c r="BX6" s="795"/>
      <c r="BY6" s="795"/>
      <c r="BZ6" s="795"/>
      <c r="CA6" s="795"/>
      <c r="CB6" s="795"/>
      <c r="CC6" s="795"/>
      <c r="CD6" s="795"/>
      <c r="CE6" s="795"/>
      <c r="CF6" s="795"/>
      <c r="CG6" s="796"/>
      <c r="CH6" s="800"/>
      <c r="CI6" s="801"/>
      <c r="CJ6" s="801"/>
      <c r="CK6" s="801"/>
      <c r="CL6" s="802"/>
      <c r="CM6" s="800"/>
      <c r="CN6" s="801"/>
      <c r="CO6" s="801"/>
      <c r="CP6" s="801"/>
      <c r="CQ6" s="802"/>
      <c r="CR6" s="800"/>
      <c r="CS6" s="801"/>
      <c r="CT6" s="801"/>
      <c r="CU6" s="801"/>
      <c r="CV6" s="802"/>
      <c r="CW6" s="800"/>
      <c r="CX6" s="801"/>
      <c r="CY6" s="801"/>
      <c r="CZ6" s="801"/>
      <c r="DA6" s="802"/>
      <c r="DB6" s="800"/>
      <c r="DC6" s="801"/>
      <c r="DD6" s="801"/>
      <c r="DE6" s="801"/>
      <c r="DF6" s="802"/>
      <c r="DG6" s="830"/>
      <c r="DH6" s="831"/>
      <c r="DI6" s="831"/>
      <c r="DJ6" s="831"/>
      <c r="DK6" s="832"/>
      <c r="DL6" s="830"/>
      <c r="DM6" s="831"/>
      <c r="DN6" s="831"/>
      <c r="DO6" s="831"/>
      <c r="DP6" s="832"/>
      <c r="DQ6" s="800"/>
      <c r="DR6" s="801"/>
      <c r="DS6" s="801"/>
      <c r="DT6" s="801"/>
      <c r="DU6" s="802"/>
      <c r="DV6" s="800"/>
      <c r="DW6" s="801"/>
      <c r="DX6" s="801"/>
      <c r="DY6" s="801"/>
      <c r="DZ6" s="806"/>
      <c r="EA6" s="230"/>
    </row>
    <row r="7" spans="1:131" s="231" customFormat="1" ht="26.25" customHeight="1" thickTop="1" x14ac:dyDescent="0.15">
      <c r="A7" s="232">
        <v>1</v>
      </c>
      <c r="B7" s="813" t="s">
        <v>351</v>
      </c>
      <c r="C7" s="814"/>
      <c r="D7" s="814"/>
      <c r="E7" s="814"/>
      <c r="F7" s="814"/>
      <c r="G7" s="814"/>
      <c r="H7" s="814"/>
      <c r="I7" s="814"/>
      <c r="J7" s="814"/>
      <c r="K7" s="814"/>
      <c r="L7" s="814"/>
      <c r="M7" s="814"/>
      <c r="N7" s="814"/>
      <c r="O7" s="814"/>
      <c r="P7" s="815"/>
      <c r="Q7" s="816">
        <v>13685</v>
      </c>
      <c r="R7" s="817"/>
      <c r="S7" s="817"/>
      <c r="T7" s="817"/>
      <c r="U7" s="817"/>
      <c r="V7" s="817">
        <v>13202</v>
      </c>
      <c r="W7" s="817"/>
      <c r="X7" s="817"/>
      <c r="Y7" s="817"/>
      <c r="Z7" s="817"/>
      <c r="AA7" s="817">
        <v>483</v>
      </c>
      <c r="AB7" s="817"/>
      <c r="AC7" s="817"/>
      <c r="AD7" s="817"/>
      <c r="AE7" s="818"/>
      <c r="AF7" s="819">
        <v>443</v>
      </c>
      <c r="AG7" s="820"/>
      <c r="AH7" s="820"/>
      <c r="AI7" s="820"/>
      <c r="AJ7" s="821"/>
      <c r="AK7" s="822">
        <v>165</v>
      </c>
      <c r="AL7" s="823"/>
      <c r="AM7" s="823"/>
      <c r="AN7" s="823"/>
      <c r="AO7" s="823"/>
      <c r="AP7" s="823">
        <v>9388</v>
      </c>
      <c r="AQ7" s="823"/>
      <c r="AR7" s="823"/>
      <c r="AS7" s="823"/>
      <c r="AT7" s="823"/>
      <c r="AU7" s="824"/>
      <c r="AV7" s="824"/>
      <c r="AW7" s="824"/>
      <c r="AX7" s="824"/>
      <c r="AY7" s="825"/>
      <c r="AZ7" s="228"/>
      <c r="BA7" s="228"/>
      <c r="BB7" s="228"/>
      <c r="BC7" s="228"/>
      <c r="BD7" s="228"/>
      <c r="BE7" s="229"/>
      <c r="BF7" s="229"/>
      <c r="BG7" s="229"/>
      <c r="BH7" s="229"/>
      <c r="BI7" s="229"/>
      <c r="BJ7" s="229"/>
      <c r="BK7" s="229"/>
      <c r="BL7" s="229"/>
      <c r="BM7" s="229"/>
      <c r="BN7" s="229"/>
      <c r="BO7" s="229"/>
      <c r="BP7" s="229"/>
      <c r="BQ7" s="232">
        <v>1</v>
      </c>
      <c r="BR7" s="233"/>
      <c r="BS7" s="810" t="s">
        <v>549</v>
      </c>
      <c r="BT7" s="811"/>
      <c r="BU7" s="811"/>
      <c r="BV7" s="811"/>
      <c r="BW7" s="811"/>
      <c r="BX7" s="811"/>
      <c r="BY7" s="811"/>
      <c r="BZ7" s="811"/>
      <c r="CA7" s="811"/>
      <c r="CB7" s="811"/>
      <c r="CC7" s="811"/>
      <c r="CD7" s="811"/>
      <c r="CE7" s="811"/>
      <c r="CF7" s="811"/>
      <c r="CG7" s="826"/>
      <c r="CH7" s="807">
        <v>-14</v>
      </c>
      <c r="CI7" s="808"/>
      <c r="CJ7" s="808"/>
      <c r="CK7" s="808"/>
      <c r="CL7" s="809"/>
      <c r="CM7" s="807">
        <v>198</v>
      </c>
      <c r="CN7" s="808"/>
      <c r="CO7" s="808"/>
      <c r="CP7" s="808"/>
      <c r="CQ7" s="809"/>
      <c r="CR7" s="807">
        <v>30</v>
      </c>
      <c r="CS7" s="808"/>
      <c r="CT7" s="808"/>
      <c r="CU7" s="808"/>
      <c r="CV7" s="809"/>
      <c r="CW7" s="807" t="s">
        <v>551</v>
      </c>
      <c r="CX7" s="808"/>
      <c r="CY7" s="808"/>
      <c r="CZ7" s="808"/>
      <c r="DA7" s="809"/>
      <c r="DB7" s="807" t="s">
        <v>551</v>
      </c>
      <c r="DC7" s="808"/>
      <c r="DD7" s="808"/>
      <c r="DE7" s="808"/>
      <c r="DF7" s="809"/>
      <c r="DG7" s="807" t="s">
        <v>551</v>
      </c>
      <c r="DH7" s="808"/>
      <c r="DI7" s="808"/>
      <c r="DJ7" s="808"/>
      <c r="DK7" s="809"/>
      <c r="DL7" s="807" t="s">
        <v>551</v>
      </c>
      <c r="DM7" s="808"/>
      <c r="DN7" s="808"/>
      <c r="DO7" s="808"/>
      <c r="DP7" s="809"/>
      <c r="DQ7" s="807" t="s">
        <v>551</v>
      </c>
      <c r="DR7" s="808"/>
      <c r="DS7" s="808"/>
      <c r="DT7" s="808"/>
      <c r="DU7" s="809"/>
      <c r="DV7" s="810"/>
      <c r="DW7" s="811"/>
      <c r="DX7" s="811"/>
      <c r="DY7" s="811"/>
      <c r="DZ7" s="812"/>
      <c r="EA7" s="230"/>
    </row>
    <row r="8" spans="1:131" s="231" customFormat="1" ht="26.25" customHeight="1" x14ac:dyDescent="0.15">
      <c r="A8" s="234">
        <v>2</v>
      </c>
      <c r="B8" s="844" t="s">
        <v>352</v>
      </c>
      <c r="C8" s="845"/>
      <c r="D8" s="845"/>
      <c r="E8" s="845"/>
      <c r="F8" s="845"/>
      <c r="G8" s="845"/>
      <c r="H8" s="845"/>
      <c r="I8" s="845"/>
      <c r="J8" s="845"/>
      <c r="K8" s="845"/>
      <c r="L8" s="845"/>
      <c r="M8" s="845"/>
      <c r="N8" s="845"/>
      <c r="O8" s="845"/>
      <c r="P8" s="846"/>
      <c r="Q8" s="847">
        <v>2</v>
      </c>
      <c r="R8" s="848"/>
      <c r="S8" s="848"/>
      <c r="T8" s="848"/>
      <c r="U8" s="848"/>
      <c r="V8" s="848">
        <v>2</v>
      </c>
      <c r="W8" s="848"/>
      <c r="X8" s="848"/>
      <c r="Y8" s="848"/>
      <c r="Z8" s="848"/>
      <c r="AA8" s="848">
        <v>0</v>
      </c>
      <c r="AB8" s="848"/>
      <c r="AC8" s="848"/>
      <c r="AD8" s="848"/>
      <c r="AE8" s="849"/>
      <c r="AF8" s="850">
        <v>0</v>
      </c>
      <c r="AG8" s="851"/>
      <c r="AH8" s="851"/>
      <c r="AI8" s="851"/>
      <c r="AJ8" s="852"/>
      <c r="AK8" s="833" t="s">
        <v>551</v>
      </c>
      <c r="AL8" s="834"/>
      <c r="AM8" s="834"/>
      <c r="AN8" s="834"/>
      <c r="AO8" s="834"/>
      <c r="AP8" s="834" t="s">
        <v>551</v>
      </c>
      <c r="AQ8" s="834"/>
      <c r="AR8" s="834"/>
      <c r="AS8" s="834"/>
      <c r="AT8" s="834"/>
      <c r="AU8" s="835"/>
      <c r="AV8" s="835"/>
      <c r="AW8" s="835"/>
      <c r="AX8" s="835"/>
      <c r="AY8" s="836"/>
      <c r="AZ8" s="228"/>
      <c r="BA8" s="228"/>
      <c r="BB8" s="228"/>
      <c r="BC8" s="228"/>
      <c r="BD8" s="228"/>
      <c r="BE8" s="229"/>
      <c r="BF8" s="229"/>
      <c r="BG8" s="229"/>
      <c r="BH8" s="229"/>
      <c r="BI8" s="229"/>
      <c r="BJ8" s="229"/>
      <c r="BK8" s="229"/>
      <c r="BL8" s="229"/>
      <c r="BM8" s="229"/>
      <c r="BN8" s="229"/>
      <c r="BO8" s="229"/>
      <c r="BP8" s="229"/>
      <c r="BQ8" s="234">
        <v>2</v>
      </c>
      <c r="BR8" s="235" t="s">
        <v>553</v>
      </c>
      <c r="BS8" s="837" t="s">
        <v>550</v>
      </c>
      <c r="BT8" s="838"/>
      <c r="BU8" s="838"/>
      <c r="BV8" s="838"/>
      <c r="BW8" s="838"/>
      <c r="BX8" s="838"/>
      <c r="BY8" s="838"/>
      <c r="BZ8" s="838"/>
      <c r="CA8" s="838"/>
      <c r="CB8" s="838"/>
      <c r="CC8" s="838"/>
      <c r="CD8" s="838"/>
      <c r="CE8" s="838"/>
      <c r="CF8" s="838"/>
      <c r="CG8" s="839"/>
      <c r="CH8" s="840">
        <v>1</v>
      </c>
      <c r="CI8" s="841"/>
      <c r="CJ8" s="841"/>
      <c r="CK8" s="841"/>
      <c r="CL8" s="842"/>
      <c r="CM8" s="840">
        <v>92</v>
      </c>
      <c r="CN8" s="841"/>
      <c r="CO8" s="841"/>
      <c r="CP8" s="841"/>
      <c r="CQ8" s="842"/>
      <c r="CR8" s="840">
        <v>5</v>
      </c>
      <c r="CS8" s="841"/>
      <c r="CT8" s="841"/>
      <c r="CU8" s="841"/>
      <c r="CV8" s="842"/>
      <c r="CW8" s="840" t="s">
        <v>551</v>
      </c>
      <c r="CX8" s="841"/>
      <c r="CY8" s="841"/>
      <c r="CZ8" s="841"/>
      <c r="DA8" s="842"/>
      <c r="DB8" s="840">
        <v>60</v>
      </c>
      <c r="DC8" s="841"/>
      <c r="DD8" s="841"/>
      <c r="DE8" s="841"/>
      <c r="DF8" s="842"/>
      <c r="DG8" s="840" t="s">
        <v>551</v>
      </c>
      <c r="DH8" s="841"/>
      <c r="DI8" s="841"/>
      <c r="DJ8" s="841"/>
      <c r="DK8" s="842"/>
      <c r="DL8" s="840" t="s">
        <v>551</v>
      </c>
      <c r="DM8" s="841"/>
      <c r="DN8" s="841"/>
      <c r="DO8" s="841"/>
      <c r="DP8" s="842"/>
      <c r="DQ8" s="840" t="s">
        <v>551</v>
      </c>
      <c r="DR8" s="841"/>
      <c r="DS8" s="841"/>
      <c r="DT8" s="841"/>
      <c r="DU8" s="842"/>
      <c r="DV8" s="837"/>
      <c r="DW8" s="838"/>
      <c r="DX8" s="838"/>
      <c r="DY8" s="838"/>
      <c r="DZ8" s="843"/>
      <c r="EA8" s="230"/>
    </row>
    <row r="9" spans="1:131" s="231" customFormat="1" ht="26.25" customHeight="1" x14ac:dyDescent="0.15">
      <c r="A9" s="234">
        <v>3</v>
      </c>
      <c r="B9" s="844" t="s">
        <v>353</v>
      </c>
      <c r="C9" s="845"/>
      <c r="D9" s="845"/>
      <c r="E9" s="845"/>
      <c r="F9" s="845"/>
      <c r="G9" s="845"/>
      <c r="H9" s="845"/>
      <c r="I9" s="845"/>
      <c r="J9" s="845"/>
      <c r="K9" s="845"/>
      <c r="L9" s="845"/>
      <c r="M9" s="845"/>
      <c r="N9" s="845"/>
      <c r="O9" s="845"/>
      <c r="P9" s="846"/>
      <c r="Q9" s="847">
        <v>7</v>
      </c>
      <c r="R9" s="848"/>
      <c r="S9" s="848"/>
      <c r="T9" s="848"/>
      <c r="U9" s="848"/>
      <c r="V9" s="848">
        <v>7</v>
      </c>
      <c r="W9" s="848"/>
      <c r="X9" s="848"/>
      <c r="Y9" s="848"/>
      <c r="Z9" s="848"/>
      <c r="AA9" s="848">
        <v>0</v>
      </c>
      <c r="AB9" s="848"/>
      <c r="AC9" s="848"/>
      <c r="AD9" s="848"/>
      <c r="AE9" s="849"/>
      <c r="AF9" s="850">
        <v>0</v>
      </c>
      <c r="AG9" s="851"/>
      <c r="AH9" s="851"/>
      <c r="AI9" s="851"/>
      <c r="AJ9" s="852"/>
      <c r="AK9" s="833" t="s">
        <v>551</v>
      </c>
      <c r="AL9" s="834"/>
      <c r="AM9" s="834"/>
      <c r="AN9" s="834"/>
      <c r="AO9" s="834"/>
      <c r="AP9" s="834" t="s">
        <v>551</v>
      </c>
      <c r="AQ9" s="834"/>
      <c r="AR9" s="834"/>
      <c r="AS9" s="834"/>
      <c r="AT9" s="834"/>
      <c r="AU9" s="835"/>
      <c r="AV9" s="835"/>
      <c r="AW9" s="835"/>
      <c r="AX9" s="835"/>
      <c r="AY9" s="836"/>
      <c r="AZ9" s="228"/>
      <c r="BA9" s="228"/>
      <c r="BB9" s="228"/>
      <c r="BC9" s="228"/>
      <c r="BD9" s="228"/>
      <c r="BE9" s="229"/>
      <c r="BF9" s="229"/>
      <c r="BG9" s="229"/>
      <c r="BH9" s="229"/>
      <c r="BI9" s="229"/>
      <c r="BJ9" s="229"/>
      <c r="BK9" s="229"/>
      <c r="BL9" s="229"/>
      <c r="BM9" s="229"/>
      <c r="BN9" s="229"/>
      <c r="BO9" s="229"/>
      <c r="BP9" s="229"/>
      <c r="BQ9" s="234">
        <v>3</v>
      </c>
      <c r="BR9" s="235"/>
      <c r="BS9" s="837"/>
      <c r="BT9" s="838"/>
      <c r="BU9" s="838"/>
      <c r="BV9" s="838"/>
      <c r="BW9" s="838"/>
      <c r="BX9" s="838"/>
      <c r="BY9" s="838"/>
      <c r="BZ9" s="838"/>
      <c r="CA9" s="838"/>
      <c r="CB9" s="838"/>
      <c r="CC9" s="838"/>
      <c r="CD9" s="838"/>
      <c r="CE9" s="838"/>
      <c r="CF9" s="838"/>
      <c r="CG9" s="839"/>
      <c r="CH9" s="840"/>
      <c r="CI9" s="841"/>
      <c r="CJ9" s="841"/>
      <c r="CK9" s="841"/>
      <c r="CL9" s="842"/>
      <c r="CM9" s="840"/>
      <c r="CN9" s="841"/>
      <c r="CO9" s="841"/>
      <c r="CP9" s="841"/>
      <c r="CQ9" s="842"/>
      <c r="CR9" s="840"/>
      <c r="CS9" s="841"/>
      <c r="CT9" s="841"/>
      <c r="CU9" s="841"/>
      <c r="CV9" s="842"/>
      <c r="CW9" s="840"/>
      <c r="CX9" s="841"/>
      <c r="CY9" s="841"/>
      <c r="CZ9" s="841"/>
      <c r="DA9" s="842"/>
      <c r="DB9" s="840"/>
      <c r="DC9" s="841"/>
      <c r="DD9" s="841"/>
      <c r="DE9" s="841"/>
      <c r="DF9" s="842"/>
      <c r="DG9" s="840"/>
      <c r="DH9" s="841"/>
      <c r="DI9" s="841"/>
      <c r="DJ9" s="841"/>
      <c r="DK9" s="842"/>
      <c r="DL9" s="840"/>
      <c r="DM9" s="841"/>
      <c r="DN9" s="841"/>
      <c r="DO9" s="841"/>
      <c r="DP9" s="842"/>
      <c r="DQ9" s="840"/>
      <c r="DR9" s="841"/>
      <c r="DS9" s="841"/>
      <c r="DT9" s="841"/>
      <c r="DU9" s="842"/>
      <c r="DV9" s="837"/>
      <c r="DW9" s="838"/>
      <c r="DX9" s="838"/>
      <c r="DY9" s="838"/>
      <c r="DZ9" s="843"/>
      <c r="EA9" s="230"/>
    </row>
    <row r="10" spans="1:131" s="231" customFormat="1" ht="26.25" customHeight="1" x14ac:dyDescent="0.15">
      <c r="A10" s="234">
        <v>4</v>
      </c>
      <c r="B10" s="844" t="s">
        <v>354</v>
      </c>
      <c r="C10" s="845"/>
      <c r="D10" s="845"/>
      <c r="E10" s="845"/>
      <c r="F10" s="845"/>
      <c r="G10" s="845"/>
      <c r="H10" s="845"/>
      <c r="I10" s="845"/>
      <c r="J10" s="845"/>
      <c r="K10" s="845"/>
      <c r="L10" s="845"/>
      <c r="M10" s="845"/>
      <c r="N10" s="845"/>
      <c r="O10" s="845"/>
      <c r="P10" s="846"/>
      <c r="Q10" s="847">
        <v>38</v>
      </c>
      <c r="R10" s="848"/>
      <c r="S10" s="848"/>
      <c r="T10" s="848"/>
      <c r="U10" s="848"/>
      <c r="V10" s="848">
        <v>38</v>
      </c>
      <c r="W10" s="848"/>
      <c r="X10" s="848"/>
      <c r="Y10" s="848"/>
      <c r="Z10" s="848"/>
      <c r="AA10" s="848">
        <v>0</v>
      </c>
      <c r="AB10" s="848"/>
      <c r="AC10" s="848"/>
      <c r="AD10" s="848"/>
      <c r="AE10" s="849"/>
      <c r="AF10" s="850" t="s">
        <v>240</v>
      </c>
      <c r="AG10" s="851"/>
      <c r="AH10" s="851"/>
      <c r="AI10" s="851"/>
      <c r="AJ10" s="852"/>
      <c r="AK10" s="833">
        <v>23</v>
      </c>
      <c r="AL10" s="834"/>
      <c r="AM10" s="834"/>
      <c r="AN10" s="834"/>
      <c r="AO10" s="834"/>
      <c r="AP10" s="834">
        <v>34</v>
      </c>
      <c r="AQ10" s="834"/>
      <c r="AR10" s="834"/>
      <c r="AS10" s="834"/>
      <c r="AT10" s="834"/>
      <c r="AU10" s="835"/>
      <c r="AV10" s="835"/>
      <c r="AW10" s="835"/>
      <c r="AX10" s="835"/>
      <c r="AY10" s="836"/>
      <c r="AZ10" s="228"/>
      <c r="BA10" s="228"/>
      <c r="BB10" s="228"/>
      <c r="BC10" s="228"/>
      <c r="BD10" s="228"/>
      <c r="BE10" s="229"/>
      <c r="BF10" s="229"/>
      <c r="BG10" s="229"/>
      <c r="BH10" s="229"/>
      <c r="BI10" s="229"/>
      <c r="BJ10" s="229"/>
      <c r="BK10" s="229"/>
      <c r="BL10" s="229"/>
      <c r="BM10" s="229"/>
      <c r="BN10" s="229"/>
      <c r="BO10" s="229"/>
      <c r="BP10" s="229"/>
      <c r="BQ10" s="234">
        <v>4</v>
      </c>
      <c r="BR10" s="235"/>
      <c r="BS10" s="837"/>
      <c r="BT10" s="838"/>
      <c r="BU10" s="838"/>
      <c r="BV10" s="838"/>
      <c r="BW10" s="838"/>
      <c r="BX10" s="838"/>
      <c r="BY10" s="838"/>
      <c r="BZ10" s="838"/>
      <c r="CA10" s="838"/>
      <c r="CB10" s="838"/>
      <c r="CC10" s="838"/>
      <c r="CD10" s="838"/>
      <c r="CE10" s="838"/>
      <c r="CF10" s="838"/>
      <c r="CG10" s="839"/>
      <c r="CH10" s="840"/>
      <c r="CI10" s="841"/>
      <c r="CJ10" s="841"/>
      <c r="CK10" s="841"/>
      <c r="CL10" s="842"/>
      <c r="CM10" s="840"/>
      <c r="CN10" s="841"/>
      <c r="CO10" s="841"/>
      <c r="CP10" s="841"/>
      <c r="CQ10" s="842"/>
      <c r="CR10" s="840"/>
      <c r="CS10" s="841"/>
      <c r="CT10" s="841"/>
      <c r="CU10" s="841"/>
      <c r="CV10" s="842"/>
      <c r="CW10" s="840"/>
      <c r="CX10" s="841"/>
      <c r="CY10" s="841"/>
      <c r="CZ10" s="841"/>
      <c r="DA10" s="842"/>
      <c r="DB10" s="840"/>
      <c r="DC10" s="841"/>
      <c r="DD10" s="841"/>
      <c r="DE10" s="841"/>
      <c r="DF10" s="842"/>
      <c r="DG10" s="840"/>
      <c r="DH10" s="841"/>
      <c r="DI10" s="841"/>
      <c r="DJ10" s="841"/>
      <c r="DK10" s="842"/>
      <c r="DL10" s="840"/>
      <c r="DM10" s="841"/>
      <c r="DN10" s="841"/>
      <c r="DO10" s="841"/>
      <c r="DP10" s="842"/>
      <c r="DQ10" s="840"/>
      <c r="DR10" s="841"/>
      <c r="DS10" s="841"/>
      <c r="DT10" s="841"/>
      <c r="DU10" s="842"/>
      <c r="DV10" s="837"/>
      <c r="DW10" s="838"/>
      <c r="DX10" s="838"/>
      <c r="DY10" s="838"/>
      <c r="DZ10" s="843"/>
      <c r="EA10" s="230"/>
    </row>
    <row r="11" spans="1:131" s="231" customFormat="1" ht="26.25" customHeight="1" x14ac:dyDescent="0.15">
      <c r="A11" s="234">
        <v>5</v>
      </c>
      <c r="B11" s="844"/>
      <c r="C11" s="845"/>
      <c r="D11" s="845"/>
      <c r="E11" s="845"/>
      <c r="F11" s="845"/>
      <c r="G11" s="845"/>
      <c r="H11" s="845"/>
      <c r="I11" s="845"/>
      <c r="J11" s="845"/>
      <c r="K11" s="845"/>
      <c r="L11" s="845"/>
      <c r="M11" s="845"/>
      <c r="N11" s="845"/>
      <c r="O11" s="845"/>
      <c r="P11" s="846"/>
      <c r="Q11" s="847"/>
      <c r="R11" s="848"/>
      <c r="S11" s="848"/>
      <c r="T11" s="848"/>
      <c r="U11" s="848"/>
      <c r="V11" s="848"/>
      <c r="W11" s="848"/>
      <c r="X11" s="848"/>
      <c r="Y11" s="848"/>
      <c r="Z11" s="848"/>
      <c r="AA11" s="848"/>
      <c r="AB11" s="848"/>
      <c r="AC11" s="848"/>
      <c r="AD11" s="848"/>
      <c r="AE11" s="849"/>
      <c r="AF11" s="850"/>
      <c r="AG11" s="851"/>
      <c r="AH11" s="851"/>
      <c r="AI11" s="851"/>
      <c r="AJ11" s="852"/>
      <c r="AK11" s="833"/>
      <c r="AL11" s="834"/>
      <c r="AM11" s="834"/>
      <c r="AN11" s="834"/>
      <c r="AO11" s="834"/>
      <c r="AP11" s="834"/>
      <c r="AQ11" s="834"/>
      <c r="AR11" s="834"/>
      <c r="AS11" s="834"/>
      <c r="AT11" s="834"/>
      <c r="AU11" s="835"/>
      <c r="AV11" s="835"/>
      <c r="AW11" s="835"/>
      <c r="AX11" s="835"/>
      <c r="AY11" s="836"/>
      <c r="AZ11" s="228"/>
      <c r="BA11" s="228"/>
      <c r="BB11" s="228"/>
      <c r="BC11" s="228"/>
      <c r="BD11" s="228"/>
      <c r="BE11" s="229"/>
      <c r="BF11" s="229"/>
      <c r="BG11" s="229"/>
      <c r="BH11" s="229"/>
      <c r="BI11" s="229"/>
      <c r="BJ11" s="229"/>
      <c r="BK11" s="229"/>
      <c r="BL11" s="229"/>
      <c r="BM11" s="229"/>
      <c r="BN11" s="229"/>
      <c r="BO11" s="229"/>
      <c r="BP11" s="229"/>
      <c r="BQ11" s="234">
        <v>5</v>
      </c>
      <c r="BR11" s="235"/>
      <c r="BS11" s="837"/>
      <c r="BT11" s="838"/>
      <c r="BU11" s="838"/>
      <c r="BV11" s="838"/>
      <c r="BW11" s="838"/>
      <c r="BX11" s="838"/>
      <c r="BY11" s="838"/>
      <c r="BZ11" s="838"/>
      <c r="CA11" s="838"/>
      <c r="CB11" s="838"/>
      <c r="CC11" s="838"/>
      <c r="CD11" s="838"/>
      <c r="CE11" s="838"/>
      <c r="CF11" s="838"/>
      <c r="CG11" s="839"/>
      <c r="CH11" s="840"/>
      <c r="CI11" s="841"/>
      <c r="CJ11" s="841"/>
      <c r="CK11" s="841"/>
      <c r="CL11" s="842"/>
      <c r="CM11" s="840"/>
      <c r="CN11" s="841"/>
      <c r="CO11" s="841"/>
      <c r="CP11" s="841"/>
      <c r="CQ11" s="842"/>
      <c r="CR11" s="840"/>
      <c r="CS11" s="841"/>
      <c r="CT11" s="841"/>
      <c r="CU11" s="841"/>
      <c r="CV11" s="842"/>
      <c r="CW11" s="840"/>
      <c r="CX11" s="841"/>
      <c r="CY11" s="841"/>
      <c r="CZ11" s="841"/>
      <c r="DA11" s="842"/>
      <c r="DB11" s="840"/>
      <c r="DC11" s="841"/>
      <c r="DD11" s="841"/>
      <c r="DE11" s="841"/>
      <c r="DF11" s="842"/>
      <c r="DG11" s="840"/>
      <c r="DH11" s="841"/>
      <c r="DI11" s="841"/>
      <c r="DJ11" s="841"/>
      <c r="DK11" s="842"/>
      <c r="DL11" s="840"/>
      <c r="DM11" s="841"/>
      <c r="DN11" s="841"/>
      <c r="DO11" s="841"/>
      <c r="DP11" s="842"/>
      <c r="DQ11" s="840"/>
      <c r="DR11" s="841"/>
      <c r="DS11" s="841"/>
      <c r="DT11" s="841"/>
      <c r="DU11" s="842"/>
      <c r="DV11" s="837"/>
      <c r="DW11" s="838"/>
      <c r="DX11" s="838"/>
      <c r="DY11" s="838"/>
      <c r="DZ11" s="843"/>
      <c r="EA11" s="230"/>
    </row>
    <row r="12" spans="1:131" s="231" customFormat="1" ht="26.25" customHeight="1" x14ac:dyDescent="0.15">
      <c r="A12" s="234">
        <v>6</v>
      </c>
      <c r="B12" s="844"/>
      <c r="C12" s="845"/>
      <c r="D12" s="845"/>
      <c r="E12" s="845"/>
      <c r="F12" s="845"/>
      <c r="G12" s="845"/>
      <c r="H12" s="845"/>
      <c r="I12" s="845"/>
      <c r="J12" s="845"/>
      <c r="K12" s="845"/>
      <c r="L12" s="845"/>
      <c r="M12" s="845"/>
      <c r="N12" s="845"/>
      <c r="O12" s="845"/>
      <c r="P12" s="846"/>
      <c r="Q12" s="847"/>
      <c r="R12" s="848"/>
      <c r="S12" s="848"/>
      <c r="T12" s="848"/>
      <c r="U12" s="848"/>
      <c r="V12" s="848"/>
      <c r="W12" s="848"/>
      <c r="X12" s="848"/>
      <c r="Y12" s="848"/>
      <c r="Z12" s="848"/>
      <c r="AA12" s="848"/>
      <c r="AB12" s="848"/>
      <c r="AC12" s="848"/>
      <c r="AD12" s="848"/>
      <c r="AE12" s="849"/>
      <c r="AF12" s="850"/>
      <c r="AG12" s="851"/>
      <c r="AH12" s="851"/>
      <c r="AI12" s="851"/>
      <c r="AJ12" s="852"/>
      <c r="AK12" s="833"/>
      <c r="AL12" s="834"/>
      <c r="AM12" s="834"/>
      <c r="AN12" s="834"/>
      <c r="AO12" s="834"/>
      <c r="AP12" s="834"/>
      <c r="AQ12" s="834"/>
      <c r="AR12" s="834"/>
      <c r="AS12" s="834"/>
      <c r="AT12" s="834"/>
      <c r="AU12" s="835"/>
      <c r="AV12" s="835"/>
      <c r="AW12" s="835"/>
      <c r="AX12" s="835"/>
      <c r="AY12" s="836"/>
      <c r="AZ12" s="228"/>
      <c r="BA12" s="228"/>
      <c r="BB12" s="228"/>
      <c r="BC12" s="228"/>
      <c r="BD12" s="228"/>
      <c r="BE12" s="229"/>
      <c r="BF12" s="229"/>
      <c r="BG12" s="229"/>
      <c r="BH12" s="229"/>
      <c r="BI12" s="229"/>
      <c r="BJ12" s="229"/>
      <c r="BK12" s="229"/>
      <c r="BL12" s="229"/>
      <c r="BM12" s="229"/>
      <c r="BN12" s="229"/>
      <c r="BO12" s="229"/>
      <c r="BP12" s="229"/>
      <c r="BQ12" s="234">
        <v>6</v>
      </c>
      <c r="BR12" s="235"/>
      <c r="BS12" s="837"/>
      <c r="BT12" s="838"/>
      <c r="BU12" s="838"/>
      <c r="BV12" s="838"/>
      <c r="BW12" s="838"/>
      <c r="BX12" s="838"/>
      <c r="BY12" s="838"/>
      <c r="BZ12" s="838"/>
      <c r="CA12" s="838"/>
      <c r="CB12" s="838"/>
      <c r="CC12" s="838"/>
      <c r="CD12" s="838"/>
      <c r="CE12" s="838"/>
      <c r="CF12" s="838"/>
      <c r="CG12" s="839"/>
      <c r="CH12" s="840"/>
      <c r="CI12" s="841"/>
      <c r="CJ12" s="841"/>
      <c r="CK12" s="841"/>
      <c r="CL12" s="842"/>
      <c r="CM12" s="840"/>
      <c r="CN12" s="841"/>
      <c r="CO12" s="841"/>
      <c r="CP12" s="841"/>
      <c r="CQ12" s="842"/>
      <c r="CR12" s="840"/>
      <c r="CS12" s="841"/>
      <c r="CT12" s="841"/>
      <c r="CU12" s="841"/>
      <c r="CV12" s="842"/>
      <c r="CW12" s="840"/>
      <c r="CX12" s="841"/>
      <c r="CY12" s="841"/>
      <c r="CZ12" s="841"/>
      <c r="DA12" s="842"/>
      <c r="DB12" s="840"/>
      <c r="DC12" s="841"/>
      <c r="DD12" s="841"/>
      <c r="DE12" s="841"/>
      <c r="DF12" s="842"/>
      <c r="DG12" s="840"/>
      <c r="DH12" s="841"/>
      <c r="DI12" s="841"/>
      <c r="DJ12" s="841"/>
      <c r="DK12" s="842"/>
      <c r="DL12" s="840"/>
      <c r="DM12" s="841"/>
      <c r="DN12" s="841"/>
      <c r="DO12" s="841"/>
      <c r="DP12" s="842"/>
      <c r="DQ12" s="840"/>
      <c r="DR12" s="841"/>
      <c r="DS12" s="841"/>
      <c r="DT12" s="841"/>
      <c r="DU12" s="842"/>
      <c r="DV12" s="837"/>
      <c r="DW12" s="838"/>
      <c r="DX12" s="838"/>
      <c r="DY12" s="838"/>
      <c r="DZ12" s="843"/>
      <c r="EA12" s="230"/>
    </row>
    <row r="13" spans="1:131" s="231" customFormat="1" ht="26.25" customHeight="1" x14ac:dyDescent="0.15">
      <c r="A13" s="234">
        <v>7</v>
      </c>
      <c r="B13" s="844"/>
      <c r="C13" s="845"/>
      <c r="D13" s="845"/>
      <c r="E13" s="845"/>
      <c r="F13" s="845"/>
      <c r="G13" s="845"/>
      <c r="H13" s="845"/>
      <c r="I13" s="845"/>
      <c r="J13" s="845"/>
      <c r="K13" s="845"/>
      <c r="L13" s="845"/>
      <c r="M13" s="845"/>
      <c r="N13" s="845"/>
      <c r="O13" s="845"/>
      <c r="P13" s="846"/>
      <c r="Q13" s="847"/>
      <c r="R13" s="848"/>
      <c r="S13" s="848"/>
      <c r="T13" s="848"/>
      <c r="U13" s="848"/>
      <c r="V13" s="848"/>
      <c r="W13" s="848"/>
      <c r="X13" s="848"/>
      <c r="Y13" s="848"/>
      <c r="Z13" s="848"/>
      <c r="AA13" s="848"/>
      <c r="AB13" s="848"/>
      <c r="AC13" s="848"/>
      <c r="AD13" s="848"/>
      <c r="AE13" s="849"/>
      <c r="AF13" s="850"/>
      <c r="AG13" s="851"/>
      <c r="AH13" s="851"/>
      <c r="AI13" s="851"/>
      <c r="AJ13" s="852"/>
      <c r="AK13" s="833"/>
      <c r="AL13" s="834"/>
      <c r="AM13" s="834"/>
      <c r="AN13" s="834"/>
      <c r="AO13" s="834"/>
      <c r="AP13" s="834"/>
      <c r="AQ13" s="834"/>
      <c r="AR13" s="834"/>
      <c r="AS13" s="834"/>
      <c r="AT13" s="834"/>
      <c r="AU13" s="835"/>
      <c r="AV13" s="835"/>
      <c r="AW13" s="835"/>
      <c r="AX13" s="835"/>
      <c r="AY13" s="836"/>
      <c r="AZ13" s="228"/>
      <c r="BA13" s="228"/>
      <c r="BB13" s="228"/>
      <c r="BC13" s="228"/>
      <c r="BD13" s="228"/>
      <c r="BE13" s="229"/>
      <c r="BF13" s="229"/>
      <c r="BG13" s="229"/>
      <c r="BH13" s="229"/>
      <c r="BI13" s="229"/>
      <c r="BJ13" s="229"/>
      <c r="BK13" s="229"/>
      <c r="BL13" s="229"/>
      <c r="BM13" s="229"/>
      <c r="BN13" s="229"/>
      <c r="BO13" s="229"/>
      <c r="BP13" s="229"/>
      <c r="BQ13" s="234">
        <v>7</v>
      </c>
      <c r="BR13" s="235"/>
      <c r="BS13" s="837"/>
      <c r="BT13" s="838"/>
      <c r="BU13" s="838"/>
      <c r="BV13" s="838"/>
      <c r="BW13" s="838"/>
      <c r="BX13" s="838"/>
      <c r="BY13" s="838"/>
      <c r="BZ13" s="838"/>
      <c r="CA13" s="838"/>
      <c r="CB13" s="838"/>
      <c r="CC13" s="838"/>
      <c r="CD13" s="838"/>
      <c r="CE13" s="838"/>
      <c r="CF13" s="838"/>
      <c r="CG13" s="839"/>
      <c r="CH13" s="840"/>
      <c r="CI13" s="841"/>
      <c r="CJ13" s="841"/>
      <c r="CK13" s="841"/>
      <c r="CL13" s="842"/>
      <c r="CM13" s="840"/>
      <c r="CN13" s="841"/>
      <c r="CO13" s="841"/>
      <c r="CP13" s="841"/>
      <c r="CQ13" s="842"/>
      <c r="CR13" s="840"/>
      <c r="CS13" s="841"/>
      <c r="CT13" s="841"/>
      <c r="CU13" s="841"/>
      <c r="CV13" s="842"/>
      <c r="CW13" s="840"/>
      <c r="CX13" s="841"/>
      <c r="CY13" s="841"/>
      <c r="CZ13" s="841"/>
      <c r="DA13" s="842"/>
      <c r="DB13" s="840"/>
      <c r="DC13" s="841"/>
      <c r="DD13" s="841"/>
      <c r="DE13" s="841"/>
      <c r="DF13" s="842"/>
      <c r="DG13" s="840"/>
      <c r="DH13" s="841"/>
      <c r="DI13" s="841"/>
      <c r="DJ13" s="841"/>
      <c r="DK13" s="842"/>
      <c r="DL13" s="840"/>
      <c r="DM13" s="841"/>
      <c r="DN13" s="841"/>
      <c r="DO13" s="841"/>
      <c r="DP13" s="842"/>
      <c r="DQ13" s="840"/>
      <c r="DR13" s="841"/>
      <c r="DS13" s="841"/>
      <c r="DT13" s="841"/>
      <c r="DU13" s="842"/>
      <c r="DV13" s="837"/>
      <c r="DW13" s="838"/>
      <c r="DX13" s="838"/>
      <c r="DY13" s="838"/>
      <c r="DZ13" s="843"/>
      <c r="EA13" s="230"/>
    </row>
    <row r="14" spans="1:131" s="231" customFormat="1" ht="26.25" customHeight="1" x14ac:dyDescent="0.15">
      <c r="A14" s="234">
        <v>8</v>
      </c>
      <c r="B14" s="844"/>
      <c r="C14" s="845"/>
      <c r="D14" s="845"/>
      <c r="E14" s="845"/>
      <c r="F14" s="845"/>
      <c r="G14" s="845"/>
      <c r="H14" s="845"/>
      <c r="I14" s="845"/>
      <c r="J14" s="845"/>
      <c r="K14" s="845"/>
      <c r="L14" s="845"/>
      <c r="M14" s="845"/>
      <c r="N14" s="845"/>
      <c r="O14" s="845"/>
      <c r="P14" s="846"/>
      <c r="Q14" s="847"/>
      <c r="R14" s="848"/>
      <c r="S14" s="848"/>
      <c r="T14" s="848"/>
      <c r="U14" s="848"/>
      <c r="V14" s="848"/>
      <c r="W14" s="848"/>
      <c r="X14" s="848"/>
      <c r="Y14" s="848"/>
      <c r="Z14" s="848"/>
      <c r="AA14" s="848"/>
      <c r="AB14" s="848"/>
      <c r="AC14" s="848"/>
      <c r="AD14" s="848"/>
      <c r="AE14" s="849"/>
      <c r="AF14" s="850"/>
      <c r="AG14" s="851"/>
      <c r="AH14" s="851"/>
      <c r="AI14" s="851"/>
      <c r="AJ14" s="852"/>
      <c r="AK14" s="833"/>
      <c r="AL14" s="834"/>
      <c r="AM14" s="834"/>
      <c r="AN14" s="834"/>
      <c r="AO14" s="834"/>
      <c r="AP14" s="834"/>
      <c r="AQ14" s="834"/>
      <c r="AR14" s="834"/>
      <c r="AS14" s="834"/>
      <c r="AT14" s="834"/>
      <c r="AU14" s="835"/>
      <c r="AV14" s="835"/>
      <c r="AW14" s="835"/>
      <c r="AX14" s="835"/>
      <c r="AY14" s="836"/>
      <c r="AZ14" s="228"/>
      <c r="BA14" s="228"/>
      <c r="BB14" s="228"/>
      <c r="BC14" s="228"/>
      <c r="BD14" s="228"/>
      <c r="BE14" s="229"/>
      <c r="BF14" s="229"/>
      <c r="BG14" s="229"/>
      <c r="BH14" s="229"/>
      <c r="BI14" s="229"/>
      <c r="BJ14" s="229"/>
      <c r="BK14" s="229"/>
      <c r="BL14" s="229"/>
      <c r="BM14" s="229"/>
      <c r="BN14" s="229"/>
      <c r="BO14" s="229"/>
      <c r="BP14" s="229"/>
      <c r="BQ14" s="234">
        <v>8</v>
      </c>
      <c r="BR14" s="235"/>
      <c r="BS14" s="837"/>
      <c r="BT14" s="838"/>
      <c r="BU14" s="838"/>
      <c r="BV14" s="838"/>
      <c r="BW14" s="838"/>
      <c r="BX14" s="838"/>
      <c r="BY14" s="838"/>
      <c r="BZ14" s="838"/>
      <c r="CA14" s="838"/>
      <c r="CB14" s="838"/>
      <c r="CC14" s="838"/>
      <c r="CD14" s="838"/>
      <c r="CE14" s="838"/>
      <c r="CF14" s="838"/>
      <c r="CG14" s="839"/>
      <c r="CH14" s="840"/>
      <c r="CI14" s="841"/>
      <c r="CJ14" s="841"/>
      <c r="CK14" s="841"/>
      <c r="CL14" s="842"/>
      <c r="CM14" s="840"/>
      <c r="CN14" s="841"/>
      <c r="CO14" s="841"/>
      <c r="CP14" s="841"/>
      <c r="CQ14" s="842"/>
      <c r="CR14" s="840"/>
      <c r="CS14" s="841"/>
      <c r="CT14" s="841"/>
      <c r="CU14" s="841"/>
      <c r="CV14" s="842"/>
      <c r="CW14" s="840"/>
      <c r="CX14" s="841"/>
      <c r="CY14" s="841"/>
      <c r="CZ14" s="841"/>
      <c r="DA14" s="842"/>
      <c r="DB14" s="840"/>
      <c r="DC14" s="841"/>
      <c r="DD14" s="841"/>
      <c r="DE14" s="841"/>
      <c r="DF14" s="842"/>
      <c r="DG14" s="840"/>
      <c r="DH14" s="841"/>
      <c r="DI14" s="841"/>
      <c r="DJ14" s="841"/>
      <c r="DK14" s="842"/>
      <c r="DL14" s="840"/>
      <c r="DM14" s="841"/>
      <c r="DN14" s="841"/>
      <c r="DO14" s="841"/>
      <c r="DP14" s="842"/>
      <c r="DQ14" s="840"/>
      <c r="DR14" s="841"/>
      <c r="DS14" s="841"/>
      <c r="DT14" s="841"/>
      <c r="DU14" s="842"/>
      <c r="DV14" s="837"/>
      <c r="DW14" s="838"/>
      <c r="DX14" s="838"/>
      <c r="DY14" s="838"/>
      <c r="DZ14" s="843"/>
      <c r="EA14" s="230"/>
    </row>
    <row r="15" spans="1:131" s="231" customFormat="1" ht="26.25" customHeight="1" x14ac:dyDescent="0.15">
      <c r="A15" s="234">
        <v>9</v>
      </c>
      <c r="B15" s="844"/>
      <c r="C15" s="845"/>
      <c r="D15" s="845"/>
      <c r="E15" s="845"/>
      <c r="F15" s="845"/>
      <c r="G15" s="845"/>
      <c r="H15" s="845"/>
      <c r="I15" s="845"/>
      <c r="J15" s="845"/>
      <c r="K15" s="845"/>
      <c r="L15" s="845"/>
      <c r="M15" s="845"/>
      <c r="N15" s="845"/>
      <c r="O15" s="845"/>
      <c r="P15" s="846"/>
      <c r="Q15" s="847"/>
      <c r="R15" s="848"/>
      <c r="S15" s="848"/>
      <c r="T15" s="848"/>
      <c r="U15" s="848"/>
      <c r="V15" s="848"/>
      <c r="W15" s="848"/>
      <c r="X15" s="848"/>
      <c r="Y15" s="848"/>
      <c r="Z15" s="848"/>
      <c r="AA15" s="848"/>
      <c r="AB15" s="848"/>
      <c r="AC15" s="848"/>
      <c r="AD15" s="848"/>
      <c r="AE15" s="849"/>
      <c r="AF15" s="850"/>
      <c r="AG15" s="851"/>
      <c r="AH15" s="851"/>
      <c r="AI15" s="851"/>
      <c r="AJ15" s="852"/>
      <c r="AK15" s="833"/>
      <c r="AL15" s="834"/>
      <c r="AM15" s="834"/>
      <c r="AN15" s="834"/>
      <c r="AO15" s="834"/>
      <c r="AP15" s="834"/>
      <c r="AQ15" s="834"/>
      <c r="AR15" s="834"/>
      <c r="AS15" s="834"/>
      <c r="AT15" s="834"/>
      <c r="AU15" s="835"/>
      <c r="AV15" s="835"/>
      <c r="AW15" s="835"/>
      <c r="AX15" s="835"/>
      <c r="AY15" s="836"/>
      <c r="AZ15" s="228"/>
      <c r="BA15" s="228"/>
      <c r="BB15" s="228"/>
      <c r="BC15" s="228"/>
      <c r="BD15" s="228"/>
      <c r="BE15" s="229"/>
      <c r="BF15" s="229"/>
      <c r="BG15" s="229"/>
      <c r="BH15" s="229"/>
      <c r="BI15" s="229"/>
      <c r="BJ15" s="229"/>
      <c r="BK15" s="229"/>
      <c r="BL15" s="229"/>
      <c r="BM15" s="229"/>
      <c r="BN15" s="229"/>
      <c r="BO15" s="229"/>
      <c r="BP15" s="229"/>
      <c r="BQ15" s="234">
        <v>9</v>
      </c>
      <c r="BR15" s="235"/>
      <c r="BS15" s="837"/>
      <c r="BT15" s="838"/>
      <c r="BU15" s="838"/>
      <c r="BV15" s="838"/>
      <c r="BW15" s="838"/>
      <c r="BX15" s="838"/>
      <c r="BY15" s="838"/>
      <c r="BZ15" s="838"/>
      <c r="CA15" s="838"/>
      <c r="CB15" s="838"/>
      <c r="CC15" s="838"/>
      <c r="CD15" s="838"/>
      <c r="CE15" s="838"/>
      <c r="CF15" s="838"/>
      <c r="CG15" s="839"/>
      <c r="CH15" s="840"/>
      <c r="CI15" s="841"/>
      <c r="CJ15" s="841"/>
      <c r="CK15" s="841"/>
      <c r="CL15" s="842"/>
      <c r="CM15" s="840"/>
      <c r="CN15" s="841"/>
      <c r="CO15" s="841"/>
      <c r="CP15" s="841"/>
      <c r="CQ15" s="842"/>
      <c r="CR15" s="840"/>
      <c r="CS15" s="841"/>
      <c r="CT15" s="841"/>
      <c r="CU15" s="841"/>
      <c r="CV15" s="842"/>
      <c r="CW15" s="840"/>
      <c r="CX15" s="841"/>
      <c r="CY15" s="841"/>
      <c r="CZ15" s="841"/>
      <c r="DA15" s="842"/>
      <c r="DB15" s="840"/>
      <c r="DC15" s="841"/>
      <c r="DD15" s="841"/>
      <c r="DE15" s="841"/>
      <c r="DF15" s="842"/>
      <c r="DG15" s="840"/>
      <c r="DH15" s="841"/>
      <c r="DI15" s="841"/>
      <c r="DJ15" s="841"/>
      <c r="DK15" s="842"/>
      <c r="DL15" s="840"/>
      <c r="DM15" s="841"/>
      <c r="DN15" s="841"/>
      <c r="DO15" s="841"/>
      <c r="DP15" s="842"/>
      <c r="DQ15" s="840"/>
      <c r="DR15" s="841"/>
      <c r="DS15" s="841"/>
      <c r="DT15" s="841"/>
      <c r="DU15" s="842"/>
      <c r="DV15" s="837"/>
      <c r="DW15" s="838"/>
      <c r="DX15" s="838"/>
      <c r="DY15" s="838"/>
      <c r="DZ15" s="843"/>
      <c r="EA15" s="230"/>
    </row>
    <row r="16" spans="1:131" s="231" customFormat="1" ht="26.25" customHeight="1" x14ac:dyDescent="0.15">
      <c r="A16" s="234">
        <v>10</v>
      </c>
      <c r="B16" s="844"/>
      <c r="C16" s="845"/>
      <c r="D16" s="845"/>
      <c r="E16" s="845"/>
      <c r="F16" s="845"/>
      <c r="G16" s="845"/>
      <c r="H16" s="845"/>
      <c r="I16" s="845"/>
      <c r="J16" s="845"/>
      <c r="K16" s="845"/>
      <c r="L16" s="845"/>
      <c r="M16" s="845"/>
      <c r="N16" s="845"/>
      <c r="O16" s="845"/>
      <c r="P16" s="846"/>
      <c r="Q16" s="847"/>
      <c r="R16" s="848"/>
      <c r="S16" s="848"/>
      <c r="T16" s="848"/>
      <c r="U16" s="848"/>
      <c r="V16" s="848"/>
      <c r="W16" s="848"/>
      <c r="X16" s="848"/>
      <c r="Y16" s="848"/>
      <c r="Z16" s="848"/>
      <c r="AA16" s="848"/>
      <c r="AB16" s="848"/>
      <c r="AC16" s="848"/>
      <c r="AD16" s="848"/>
      <c r="AE16" s="849"/>
      <c r="AF16" s="850"/>
      <c r="AG16" s="851"/>
      <c r="AH16" s="851"/>
      <c r="AI16" s="851"/>
      <c r="AJ16" s="852"/>
      <c r="AK16" s="833"/>
      <c r="AL16" s="834"/>
      <c r="AM16" s="834"/>
      <c r="AN16" s="834"/>
      <c r="AO16" s="834"/>
      <c r="AP16" s="834"/>
      <c r="AQ16" s="834"/>
      <c r="AR16" s="834"/>
      <c r="AS16" s="834"/>
      <c r="AT16" s="834"/>
      <c r="AU16" s="835"/>
      <c r="AV16" s="835"/>
      <c r="AW16" s="835"/>
      <c r="AX16" s="835"/>
      <c r="AY16" s="836"/>
      <c r="AZ16" s="228"/>
      <c r="BA16" s="228"/>
      <c r="BB16" s="228"/>
      <c r="BC16" s="228"/>
      <c r="BD16" s="228"/>
      <c r="BE16" s="229"/>
      <c r="BF16" s="229"/>
      <c r="BG16" s="229"/>
      <c r="BH16" s="229"/>
      <c r="BI16" s="229"/>
      <c r="BJ16" s="229"/>
      <c r="BK16" s="229"/>
      <c r="BL16" s="229"/>
      <c r="BM16" s="229"/>
      <c r="BN16" s="229"/>
      <c r="BO16" s="229"/>
      <c r="BP16" s="229"/>
      <c r="BQ16" s="234">
        <v>10</v>
      </c>
      <c r="BR16" s="235"/>
      <c r="BS16" s="837"/>
      <c r="BT16" s="838"/>
      <c r="BU16" s="838"/>
      <c r="BV16" s="838"/>
      <c r="BW16" s="838"/>
      <c r="BX16" s="838"/>
      <c r="BY16" s="838"/>
      <c r="BZ16" s="838"/>
      <c r="CA16" s="838"/>
      <c r="CB16" s="838"/>
      <c r="CC16" s="838"/>
      <c r="CD16" s="838"/>
      <c r="CE16" s="838"/>
      <c r="CF16" s="838"/>
      <c r="CG16" s="839"/>
      <c r="CH16" s="840"/>
      <c r="CI16" s="841"/>
      <c r="CJ16" s="841"/>
      <c r="CK16" s="841"/>
      <c r="CL16" s="842"/>
      <c r="CM16" s="840"/>
      <c r="CN16" s="841"/>
      <c r="CO16" s="841"/>
      <c r="CP16" s="841"/>
      <c r="CQ16" s="842"/>
      <c r="CR16" s="840"/>
      <c r="CS16" s="841"/>
      <c r="CT16" s="841"/>
      <c r="CU16" s="841"/>
      <c r="CV16" s="842"/>
      <c r="CW16" s="840"/>
      <c r="CX16" s="841"/>
      <c r="CY16" s="841"/>
      <c r="CZ16" s="841"/>
      <c r="DA16" s="842"/>
      <c r="DB16" s="840"/>
      <c r="DC16" s="841"/>
      <c r="DD16" s="841"/>
      <c r="DE16" s="841"/>
      <c r="DF16" s="842"/>
      <c r="DG16" s="840"/>
      <c r="DH16" s="841"/>
      <c r="DI16" s="841"/>
      <c r="DJ16" s="841"/>
      <c r="DK16" s="842"/>
      <c r="DL16" s="840"/>
      <c r="DM16" s="841"/>
      <c r="DN16" s="841"/>
      <c r="DO16" s="841"/>
      <c r="DP16" s="842"/>
      <c r="DQ16" s="840"/>
      <c r="DR16" s="841"/>
      <c r="DS16" s="841"/>
      <c r="DT16" s="841"/>
      <c r="DU16" s="842"/>
      <c r="DV16" s="837"/>
      <c r="DW16" s="838"/>
      <c r="DX16" s="838"/>
      <c r="DY16" s="838"/>
      <c r="DZ16" s="843"/>
      <c r="EA16" s="230"/>
    </row>
    <row r="17" spans="1:131" s="231" customFormat="1" ht="26.25" customHeight="1" x14ac:dyDescent="0.15">
      <c r="A17" s="234">
        <v>11</v>
      </c>
      <c r="B17" s="844"/>
      <c r="C17" s="845"/>
      <c r="D17" s="845"/>
      <c r="E17" s="845"/>
      <c r="F17" s="845"/>
      <c r="G17" s="845"/>
      <c r="H17" s="845"/>
      <c r="I17" s="845"/>
      <c r="J17" s="845"/>
      <c r="K17" s="845"/>
      <c r="L17" s="845"/>
      <c r="M17" s="845"/>
      <c r="N17" s="845"/>
      <c r="O17" s="845"/>
      <c r="P17" s="846"/>
      <c r="Q17" s="847"/>
      <c r="R17" s="848"/>
      <c r="S17" s="848"/>
      <c r="T17" s="848"/>
      <c r="U17" s="848"/>
      <c r="V17" s="848"/>
      <c r="W17" s="848"/>
      <c r="X17" s="848"/>
      <c r="Y17" s="848"/>
      <c r="Z17" s="848"/>
      <c r="AA17" s="848"/>
      <c r="AB17" s="848"/>
      <c r="AC17" s="848"/>
      <c r="AD17" s="848"/>
      <c r="AE17" s="849"/>
      <c r="AF17" s="850"/>
      <c r="AG17" s="851"/>
      <c r="AH17" s="851"/>
      <c r="AI17" s="851"/>
      <c r="AJ17" s="852"/>
      <c r="AK17" s="833"/>
      <c r="AL17" s="834"/>
      <c r="AM17" s="834"/>
      <c r="AN17" s="834"/>
      <c r="AO17" s="834"/>
      <c r="AP17" s="834"/>
      <c r="AQ17" s="834"/>
      <c r="AR17" s="834"/>
      <c r="AS17" s="834"/>
      <c r="AT17" s="834"/>
      <c r="AU17" s="835"/>
      <c r="AV17" s="835"/>
      <c r="AW17" s="835"/>
      <c r="AX17" s="835"/>
      <c r="AY17" s="836"/>
      <c r="AZ17" s="228"/>
      <c r="BA17" s="228"/>
      <c r="BB17" s="228"/>
      <c r="BC17" s="228"/>
      <c r="BD17" s="228"/>
      <c r="BE17" s="229"/>
      <c r="BF17" s="229"/>
      <c r="BG17" s="229"/>
      <c r="BH17" s="229"/>
      <c r="BI17" s="229"/>
      <c r="BJ17" s="229"/>
      <c r="BK17" s="229"/>
      <c r="BL17" s="229"/>
      <c r="BM17" s="229"/>
      <c r="BN17" s="229"/>
      <c r="BO17" s="229"/>
      <c r="BP17" s="229"/>
      <c r="BQ17" s="234">
        <v>11</v>
      </c>
      <c r="BR17" s="235"/>
      <c r="BS17" s="837"/>
      <c r="BT17" s="838"/>
      <c r="BU17" s="838"/>
      <c r="BV17" s="838"/>
      <c r="BW17" s="838"/>
      <c r="BX17" s="838"/>
      <c r="BY17" s="838"/>
      <c r="BZ17" s="838"/>
      <c r="CA17" s="838"/>
      <c r="CB17" s="838"/>
      <c r="CC17" s="838"/>
      <c r="CD17" s="838"/>
      <c r="CE17" s="838"/>
      <c r="CF17" s="838"/>
      <c r="CG17" s="839"/>
      <c r="CH17" s="840"/>
      <c r="CI17" s="841"/>
      <c r="CJ17" s="841"/>
      <c r="CK17" s="841"/>
      <c r="CL17" s="842"/>
      <c r="CM17" s="840"/>
      <c r="CN17" s="841"/>
      <c r="CO17" s="841"/>
      <c r="CP17" s="841"/>
      <c r="CQ17" s="842"/>
      <c r="CR17" s="840"/>
      <c r="CS17" s="841"/>
      <c r="CT17" s="841"/>
      <c r="CU17" s="841"/>
      <c r="CV17" s="842"/>
      <c r="CW17" s="840"/>
      <c r="CX17" s="841"/>
      <c r="CY17" s="841"/>
      <c r="CZ17" s="841"/>
      <c r="DA17" s="842"/>
      <c r="DB17" s="840"/>
      <c r="DC17" s="841"/>
      <c r="DD17" s="841"/>
      <c r="DE17" s="841"/>
      <c r="DF17" s="842"/>
      <c r="DG17" s="840"/>
      <c r="DH17" s="841"/>
      <c r="DI17" s="841"/>
      <c r="DJ17" s="841"/>
      <c r="DK17" s="842"/>
      <c r="DL17" s="840"/>
      <c r="DM17" s="841"/>
      <c r="DN17" s="841"/>
      <c r="DO17" s="841"/>
      <c r="DP17" s="842"/>
      <c r="DQ17" s="840"/>
      <c r="DR17" s="841"/>
      <c r="DS17" s="841"/>
      <c r="DT17" s="841"/>
      <c r="DU17" s="842"/>
      <c r="DV17" s="837"/>
      <c r="DW17" s="838"/>
      <c r="DX17" s="838"/>
      <c r="DY17" s="838"/>
      <c r="DZ17" s="843"/>
      <c r="EA17" s="230"/>
    </row>
    <row r="18" spans="1:131" s="231" customFormat="1" ht="26.25" customHeight="1" x14ac:dyDescent="0.15">
      <c r="A18" s="234">
        <v>12</v>
      </c>
      <c r="B18" s="844"/>
      <c r="C18" s="845"/>
      <c r="D18" s="845"/>
      <c r="E18" s="845"/>
      <c r="F18" s="845"/>
      <c r="G18" s="845"/>
      <c r="H18" s="845"/>
      <c r="I18" s="845"/>
      <c r="J18" s="845"/>
      <c r="K18" s="845"/>
      <c r="L18" s="845"/>
      <c r="M18" s="845"/>
      <c r="N18" s="845"/>
      <c r="O18" s="845"/>
      <c r="P18" s="846"/>
      <c r="Q18" s="847"/>
      <c r="R18" s="848"/>
      <c r="S18" s="848"/>
      <c r="T18" s="848"/>
      <c r="U18" s="848"/>
      <c r="V18" s="848"/>
      <c r="W18" s="848"/>
      <c r="X18" s="848"/>
      <c r="Y18" s="848"/>
      <c r="Z18" s="848"/>
      <c r="AA18" s="848"/>
      <c r="AB18" s="848"/>
      <c r="AC18" s="848"/>
      <c r="AD18" s="848"/>
      <c r="AE18" s="849"/>
      <c r="AF18" s="850"/>
      <c r="AG18" s="851"/>
      <c r="AH18" s="851"/>
      <c r="AI18" s="851"/>
      <c r="AJ18" s="852"/>
      <c r="AK18" s="833"/>
      <c r="AL18" s="834"/>
      <c r="AM18" s="834"/>
      <c r="AN18" s="834"/>
      <c r="AO18" s="834"/>
      <c r="AP18" s="834"/>
      <c r="AQ18" s="834"/>
      <c r="AR18" s="834"/>
      <c r="AS18" s="834"/>
      <c r="AT18" s="834"/>
      <c r="AU18" s="835"/>
      <c r="AV18" s="835"/>
      <c r="AW18" s="835"/>
      <c r="AX18" s="835"/>
      <c r="AY18" s="836"/>
      <c r="AZ18" s="228"/>
      <c r="BA18" s="228"/>
      <c r="BB18" s="228"/>
      <c r="BC18" s="228"/>
      <c r="BD18" s="228"/>
      <c r="BE18" s="229"/>
      <c r="BF18" s="229"/>
      <c r="BG18" s="229"/>
      <c r="BH18" s="229"/>
      <c r="BI18" s="229"/>
      <c r="BJ18" s="229"/>
      <c r="BK18" s="229"/>
      <c r="BL18" s="229"/>
      <c r="BM18" s="229"/>
      <c r="BN18" s="229"/>
      <c r="BO18" s="229"/>
      <c r="BP18" s="229"/>
      <c r="BQ18" s="234">
        <v>12</v>
      </c>
      <c r="BR18" s="235"/>
      <c r="BS18" s="837"/>
      <c r="BT18" s="838"/>
      <c r="BU18" s="838"/>
      <c r="BV18" s="838"/>
      <c r="BW18" s="838"/>
      <c r="BX18" s="838"/>
      <c r="BY18" s="838"/>
      <c r="BZ18" s="838"/>
      <c r="CA18" s="838"/>
      <c r="CB18" s="838"/>
      <c r="CC18" s="838"/>
      <c r="CD18" s="838"/>
      <c r="CE18" s="838"/>
      <c r="CF18" s="838"/>
      <c r="CG18" s="839"/>
      <c r="CH18" s="840"/>
      <c r="CI18" s="841"/>
      <c r="CJ18" s="841"/>
      <c r="CK18" s="841"/>
      <c r="CL18" s="842"/>
      <c r="CM18" s="840"/>
      <c r="CN18" s="841"/>
      <c r="CO18" s="841"/>
      <c r="CP18" s="841"/>
      <c r="CQ18" s="842"/>
      <c r="CR18" s="840"/>
      <c r="CS18" s="841"/>
      <c r="CT18" s="841"/>
      <c r="CU18" s="841"/>
      <c r="CV18" s="842"/>
      <c r="CW18" s="840"/>
      <c r="CX18" s="841"/>
      <c r="CY18" s="841"/>
      <c r="CZ18" s="841"/>
      <c r="DA18" s="842"/>
      <c r="DB18" s="840"/>
      <c r="DC18" s="841"/>
      <c r="DD18" s="841"/>
      <c r="DE18" s="841"/>
      <c r="DF18" s="842"/>
      <c r="DG18" s="840"/>
      <c r="DH18" s="841"/>
      <c r="DI18" s="841"/>
      <c r="DJ18" s="841"/>
      <c r="DK18" s="842"/>
      <c r="DL18" s="840"/>
      <c r="DM18" s="841"/>
      <c r="DN18" s="841"/>
      <c r="DO18" s="841"/>
      <c r="DP18" s="842"/>
      <c r="DQ18" s="840"/>
      <c r="DR18" s="841"/>
      <c r="DS18" s="841"/>
      <c r="DT18" s="841"/>
      <c r="DU18" s="842"/>
      <c r="DV18" s="837"/>
      <c r="DW18" s="838"/>
      <c r="DX18" s="838"/>
      <c r="DY18" s="838"/>
      <c r="DZ18" s="843"/>
      <c r="EA18" s="230"/>
    </row>
    <row r="19" spans="1:131" s="231" customFormat="1" ht="26.25" customHeight="1" x14ac:dyDescent="0.15">
      <c r="A19" s="234">
        <v>13</v>
      </c>
      <c r="B19" s="844"/>
      <c r="C19" s="845"/>
      <c r="D19" s="845"/>
      <c r="E19" s="845"/>
      <c r="F19" s="845"/>
      <c r="G19" s="845"/>
      <c r="H19" s="845"/>
      <c r="I19" s="845"/>
      <c r="J19" s="845"/>
      <c r="K19" s="845"/>
      <c r="L19" s="845"/>
      <c r="M19" s="845"/>
      <c r="N19" s="845"/>
      <c r="O19" s="845"/>
      <c r="P19" s="846"/>
      <c r="Q19" s="847"/>
      <c r="R19" s="848"/>
      <c r="S19" s="848"/>
      <c r="T19" s="848"/>
      <c r="U19" s="848"/>
      <c r="V19" s="848"/>
      <c r="W19" s="848"/>
      <c r="X19" s="848"/>
      <c r="Y19" s="848"/>
      <c r="Z19" s="848"/>
      <c r="AA19" s="848"/>
      <c r="AB19" s="848"/>
      <c r="AC19" s="848"/>
      <c r="AD19" s="848"/>
      <c r="AE19" s="849"/>
      <c r="AF19" s="850"/>
      <c r="AG19" s="851"/>
      <c r="AH19" s="851"/>
      <c r="AI19" s="851"/>
      <c r="AJ19" s="852"/>
      <c r="AK19" s="833"/>
      <c r="AL19" s="834"/>
      <c r="AM19" s="834"/>
      <c r="AN19" s="834"/>
      <c r="AO19" s="834"/>
      <c r="AP19" s="834"/>
      <c r="AQ19" s="834"/>
      <c r="AR19" s="834"/>
      <c r="AS19" s="834"/>
      <c r="AT19" s="834"/>
      <c r="AU19" s="835"/>
      <c r="AV19" s="835"/>
      <c r="AW19" s="835"/>
      <c r="AX19" s="835"/>
      <c r="AY19" s="836"/>
      <c r="AZ19" s="228"/>
      <c r="BA19" s="228"/>
      <c r="BB19" s="228"/>
      <c r="BC19" s="228"/>
      <c r="BD19" s="228"/>
      <c r="BE19" s="229"/>
      <c r="BF19" s="229"/>
      <c r="BG19" s="229"/>
      <c r="BH19" s="229"/>
      <c r="BI19" s="229"/>
      <c r="BJ19" s="229"/>
      <c r="BK19" s="229"/>
      <c r="BL19" s="229"/>
      <c r="BM19" s="229"/>
      <c r="BN19" s="229"/>
      <c r="BO19" s="229"/>
      <c r="BP19" s="229"/>
      <c r="BQ19" s="234">
        <v>13</v>
      </c>
      <c r="BR19" s="235"/>
      <c r="BS19" s="837"/>
      <c r="BT19" s="838"/>
      <c r="BU19" s="838"/>
      <c r="BV19" s="838"/>
      <c r="BW19" s="838"/>
      <c r="BX19" s="838"/>
      <c r="BY19" s="838"/>
      <c r="BZ19" s="838"/>
      <c r="CA19" s="838"/>
      <c r="CB19" s="838"/>
      <c r="CC19" s="838"/>
      <c r="CD19" s="838"/>
      <c r="CE19" s="838"/>
      <c r="CF19" s="838"/>
      <c r="CG19" s="839"/>
      <c r="CH19" s="840"/>
      <c r="CI19" s="841"/>
      <c r="CJ19" s="841"/>
      <c r="CK19" s="841"/>
      <c r="CL19" s="842"/>
      <c r="CM19" s="840"/>
      <c r="CN19" s="841"/>
      <c r="CO19" s="841"/>
      <c r="CP19" s="841"/>
      <c r="CQ19" s="842"/>
      <c r="CR19" s="840"/>
      <c r="CS19" s="841"/>
      <c r="CT19" s="841"/>
      <c r="CU19" s="841"/>
      <c r="CV19" s="842"/>
      <c r="CW19" s="840"/>
      <c r="CX19" s="841"/>
      <c r="CY19" s="841"/>
      <c r="CZ19" s="841"/>
      <c r="DA19" s="842"/>
      <c r="DB19" s="840"/>
      <c r="DC19" s="841"/>
      <c r="DD19" s="841"/>
      <c r="DE19" s="841"/>
      <c r="DF19" s="842"/>
      <c r="DG19" s="840"/>
      <c r="DH19" s="841"/>
      <c r="DI19" s="841"/>
      <c r="DJ19" s="841"/>
      <c r="DK19" s="842"/>
      <c r="DL19" s="840"/>
      <c r="DM19" s="841"/>
      <c r="DN19" s="841"/>
      <c r="DO19" s="841"/>
      <c r="DP19" s="842"/>
      <c r="DQ19" s="840"/>
      <c r="DR19" s="841"/>
      <c r="DS19" s="841"/>
      <c r="DT19" s="841"/>
      <c r="DU19" s="842"/>
      <c r="DV19" s="837"/>
      <c r="DW19" s="838"/>
      <c r="DX19" s="838"/>
      <c r="DY19" s="838"/>
      <c r="DZ19" s="843"/>
      <c r="EA19" s="230"/>
    </row>
    <row r="20" spans="1:131" s="231" customFormat="1" ht="26.25" customHeight="1" x14ac:dyDescent="0.15">
      <c r="A20" s="234">
        <v>14</v>
      </c>
      <c r="B20" s="844"/>
      <c r="C20" s="845"/>
      <c r="D20" s="845"/>
      <c r="E20" s="845"/>
      <c r="F20" s="845"/>
      <c r="G20" s="845"/>
      <c r="H20" s="845"/>
      <c r="I20" s="845"/>
      <c r="J20" s="845"/>
      <c r="K20" s="845"/>
      <c r="L20" s="845"/>
      <c r="M20" s="845"/>
      <c r="N20" s="845"/>
      <c r="O20" s="845"/>
      <c r="P20" s="846"/>
      <c r="Q20" s="847"/>
      <c r="R20" s="848"/>
      <c r="S20" s="848"/>
      <c r="T20" s="848"/>
      <c r="U20" s="848"/>
      <c r="V20" s="848"/>
      <c r="W20" s="848"/>
      <c r="X20" s="848"/>
      <c r="Y20" s="848"/>
      <c r="Z20" s="848"/>
      <c r="AA20" s="848"/>
      <c r="AB20" s="848"/>
      <c r="AC20" s="848"/>
      <c r="AD20" s="848"/>
      <c r="AE20" s="849"/>
      <c r="AF20" s="850"/>
      <c r="AG20" s="851"/>
      <c r="AH20" s="851"/>
      <c r="AI20" s="851"/>
      <c r="AJ20" s="852"/>
      <c r="AK20" s="833"/>
      <c r="AL20" s="834"/>
      <c r="AM20" s="834"/>
      <c r="AN20" s="834"/>
      <c r="AO20" s="834"/>
      <c r="AP20" s="834"/>
      <c r="AQ20" s="834"/>
      <c r="AR20" s="834"/>
      <c r="AS20" s="834"/>
      <c r="AT20" s="834"/>
      <c r="AU20" s="835"/>
      <c r="AV20" s="835"/>
      <c r="AW20" s="835"/>
      <c r="AX20" s="835"/>
      <c r="AY20" s="836"/>
      <c r="AZ20" s="228"/>
      <c r="BA20" s="228"/>
      <c r="BB20" s="228"/>
      <c r="BC20" s="228"/>
      <c r="BD20" s="228"/>
      <c r="BE20" s="229"/>
      <c r="BF20" s="229"/>
      <c r="BG20" s="229"/>
      <c r="BH20" s="229"/>
      <c r="BI20" s="229"/>
      <c r="BJ20" s="229"/>
      <c r="BK20" s="229"/>
      <c r="BL20" s="229"/>
      <c r="BM20" s="229"/>
      <c r="BN20" s="229"/>
      <c r="BO20" s="229"/>
      <c r="BP20" s="229"/>
      <c r="BQ20" s="234">
        <v>14</v>
      </c>
      <c r="BR20" s="235"/>
      <c r="BS20" s="837"/>
      <c r="BT20" s="838"/>
      <c r="BU20" s="838"/>
      <c r="BV20" s="838"/>
      <c r="BW20" s="838"/>
      <c r="BX20" s="838"/>
      <c r="BY20" s="838"/>
      <c r="BZ20" s="838"/>
      <c r="CA20" s="838"/>
      <c r="CB20" s="838"/>
      <c r="CC20" s="838"/>
      <c r="CD20" s="838"/>
      <c r="CE20" s="838"/>
      <c r="CF20" s="838"/>
      <c r="CG20" s="839"/>
      <c r="CH20" s="840"/>
      <c r="CI20" s="841"/>
      <c r="CJ20" s="841"/>
      <c r="CK20" s="841"/>
      <c r="CL20" s="842"/>
      <c r="CM20" s="840"/>
      <c r="CN20" s="841"/>
      <c r="CO20" s="841"/>
      <c r="CP20" s="841"/>
      <c r="CQ20" s="842"/>
      <c r="CR20" s="840"/>
      <c r="CS20" s="841"/>
      <c r="CT20" s="841"/>
      <c r="CU20" s="841"/>
      <c r="CV20" s="842"/>
      <c r="CW20" s="840"/>
      <c r="CX20" s="841"/>
      <c r="CY20" s="841"/>
      <c r="CZ20" s="841"/>
      <c r="DA20" s="842"/>
      <c r="DB20" s="840"/>
      <c r="DC20" s="841"/>
      <c r="DD20" s="841"/>
      <c r="DE20" s="841"/>
      <c r="DF20" s="842"/>
      <c r="DG20" s="840"/>
      <c r="DH20" s="841"/>
      <c r="DI20" s="841"/>
      <c r="DJ20" s="841"/>
      <c r="DK20" s="842"/>
      <c r="DL20" s="840"/>
      <c r="DM20" s="841"/>
      <c r="DN20" s="841"/>
      <c r="DO20" s="841"/>
      <c r="DP20" s="842"/>
      <c r="DQ20" s="840"/>
      <c r="DR20" s="841"/>
      <c r="DS20" s="841"/>
      <c r="DT20" s="841"/>
      <c r="DU20" s="842"/>
      <c r="DV20" s="837"/>
      <c r="DW20" s="838"/>
      <c r="DX20" s="838"/>
      <c r="DY20" s="838"/>
      <c r="DZ20" s="843"/>
      <c r="EA20" s="230"/>
    </row>
    <row r="21" spans="1:131" s="231" customFormat="1" ht="26.25" customHeight="1" thickBot="1" x14ac:dyDescent="0.2">
      <c r="A21" s="234">
        <v>15</v>
      </c>
      <c r="B21" s="844"/>
      <c r="C21" s="845"/>
      <c r="D21" s="845"/>
      <c r="E21" s="845"/>
      <c r="F21" s="845"/>
      <c r="G21" s="845"/>
      <c r="H21" s="845"/>
      <c r="I21" s="845"/>
      <c r="J21" s="845"/>
      <c r="K21" s="845"/>
      <c r="L21" s="845"/>
      <c r="M21" s="845"/>
      <c r="N21" s="845"/>
      <c r="O21" s="845"/>
      <c r="P21" s="846"/>
      <c r="Q21" s="847"/>
      <c r="R21" s="848"/>
      <c r="S21" s="848"/>
      <c r="T21" s="848"/>
      <c r="U21" s="848"/>
      <c r="V21" s="848"/>
      <c r="W21" s="848"/>
      <c r="X21" s="848"/>
      <c r="Y21" s="848"/>
      <c r="Z21" s="848"/>
      <c r="AA21" s="848"/>
      <c r="AB21" s="848"/>
      <c r="AC21" s="848"/>
      <c r="AD21" s="848"/>
      <c r="AE21" s="849"/>
      <c r="AF21" s="850"/>
      <c r="AG21" s="851"/>
      <c r="AH21" s="851"/>
      <c r="AI21" s="851"/>
      <c r="AJ21" s="852"/>
      <c r="AK21" s="833"/>
      <c r="AL21" s="834"/>
      <c r="AM21" s="834"/>
      <c r="AN21" s="834"/>
      <c r="AO21" s="834"/>
      <c r="AP21" s="834"/>
      <c r="AQ21" s="834"/>
      <c r="AR21" s="834"/>
      <c r="AS21" s="834"/>
      <c r="AT21" s="834"/>
      <c r="AU21" s="835"/>
      <c r="AV21" s="835"/>
      <c r="AW21" s="835"/>
      <c r="AX21" s="835"/>
      <c r="AY21" s="836"/>
      <c r="AZ21" s="228"/>
      <c r="BA21" s="228"/>
      <c r="BB21" s="228"/>
      <c r="BC21" s="228"/>
      <c r="BD21" s="228"/>
      <c r="BE21" s="229"/>
      <c r="BF21" s="229"/>
      <c r="BG21" s="229"/>
      <c r="BH21" s="229"/>
      <c r="BI21" s="229"/>
      <c r="BJ21" s="229"/>
      <c r="BK21" s="229"/>
      <c r="BL21" s="229"/>
      <c r="BM21" s="229"/>
      <c r="BN21" s="229"/>
      <c r="BO21" s="229"/>
      <c r="BP21" s="229"/>
      <c r="BQ21" s="234">
        <v>15</v>
      </c>
      <c r="BR21" s="235"/>
      <c r="BS21" s="837"/>
      <c r="BT21" s="838"/>
      <c r="BU21" s="838"/>
      <c r="BV21" s="838"/>
      <c r="BW21" s="838"/>
      <c r="BX21" s="838"/>
      <c r="BY21" s="838"/>
      <c r="BZ21" s="838"/>
      <c r="CA21" s="838"/>
      <c r="CB21" s="838"/>
      <c r="CC21" s="838"/>
      <c r="CD21" s="838"/>
      <c r="CE21" s="838"/>
      <c r="CF21" s="838"/>
      <c r="CG21" s="839"/>
      <c r="CH21" s="840"/>
      <c r="CI21" s="841"/>
      <c r="CJ21" s="841"/>
      <c r="CK21" s="841"/>
      <c r="CL21" s="842"/>
      <c r="CM21" s="840"/>
      <c r="CN21" s="841"/>
      <c r="CO21" s="841"/>
      <c r="CP21" s="841"/>
      <c r="CQ21" s="842"/>
      <c r="CR21" s="840"/>
      <c r="CS21" s="841"/>
      <c r="CT21" s="841"/>
      <c r="CU21" s="841"/>
      <c r="CV21" s="842"/>
      <c r="CW21" s="840"/>
      <c r="CX21" s="841"/>
      <c r="CY21" s="841"/>
      <c r="CZ21" s="841"/>
      <c r="DA21" s="842"/>
      <c r="DB21" s="840"/>
      <c r="DC21" s="841"/>
      <c r="DD21" s="841"/>
      <c r="DE21" s="841"/>
      <c r="DF21" s="842"/>
      <c r="DG21" s="840"/>
      <c r="DH21" s="841"/>
      <c r="DI21" s="841"/>
      <c r="DJ21" s="841"/>
      <c r="DK21" s="842"/>
      <c r="DL21" s="840"/>
      <c r="DM21" s="841"/>
      <c r="DN21" s="841"/>
      <c r="DO21" s="841"/>
      <c r="DP21" s="842"/>
      <c r="DQ21" s="840"/>
      <c r="DR21" s="841"/>
      <c r="DS21" s="841"/>
      <c r="DT21" s="841"/>
      <c r="DU21" s="842"/>
      <c r="DV21" s="837"/>
      <c r="DW21" s="838"/>
      <c r="DX21" s="838"/>
      <c r="DY21" s="838"/>
      <c r="DZ21" s="843"/>
      <c r="EA21" s="230"/>
    </row>
    <row r="22" spans="1:131" s="231" customFormat="1" ht="26.25" customHeight="1" x14ac:dyDescent="0.15">
      <c r="A22" s="234">
        <v>16</v>
      </c>
      <c r="B22" s="844"/>
      <c r="C22" s="845"/>
      <c r="D22" s="845"/>
      <c r="E22" s="845"/>
      <c r="F22" s="845"/>
      <c r="G22" s="845"/>
      <c r="H22" s="845"/>
      <c r="I22" s="845"/>
      <c r="J22" s="845"/>
      <c r="K22" s="845"/>
      <c r="L22" s="845"/>
      <c r="M22" s="845"/>
      <c r="N22" s="845"/>
      <c r="O22" s="845"/>
      <c r="P22" s="846"/>
      <c r="Q22" s="863"/>
      <c r="R22" s="864"/>
      <c r="S22" s="864"/>
      <c r="T22" s="864"/>
      <c r="U22" s="864"/>
      <c r="V22" s="864"/>
      <c r="W22" s="864"/>
      <c r="X22" s="864"/>
      <c r="Y22" s="864"/>
      <c r="Z22" s="864"/>
      <c r="AA22" s="864"/>
      <c r="AB22" s="864"/>
      <c r="AC22" s="864"/>
      <c r="AD22" s="864"/>
      <c r="AE22" s="865"/>
      <c r="AF22" s="850"/>
      <c r="AG22" s="851"/>
      <c r="AH22" s="851"/>
      <c r="AI22" s="851"/>
      <c r="AJ22" s="852"/>
      <c r="AK22" s="866"/>
      <c r="AL22" s="867"/>
      <c r="AM22" s="867"/>
      <c r="AN22" s="867"/>
      <c r="AO22" s="867"/>
      <c r="AP22" s="867"/>
      <c r="AQ22" s="867"/>
      <c r="AR22" s="867"/>
      <c r="AS22" s="867"/>
      <c r="AT22" s="867"/>
      <c r="AU22" s="868"/>
      <c r="AV22" s="868"/>
      <c r="AW22" s="868"/>
      <c r="AX22" s="868"/>
      <c r="AY22" s="869"/>
      <c r="AZ22" s="870" t="s">
        <v>355</v>
      </c>
      <c r="BA22" s="870"/>
      <c r="BB22" s="870"/>
      <c r="BC22" s="870"/>
      <c r="BD22" s="871"/>
      <c r="BE22" s="229"/>
      <c r="BF22" s="229"/>
      <c r="BG22" s="229"/>
      <c r="BH22" s="229"/>
      <c r="BI22" s="229"/>
      <c r="BJ22" s="229"/>
      <c r="BK22" s="229"/>
      <c r="BL22" s="229"/>
      <c r="BM22" s="229"/>
      <c r="BN22" s="229"/>
      <c r="BO22" s="229"/>
      <c r="BP22" s="229"/>
      <c r="BQ22" s="234">
        <v>16</v>
      </c>
      <c r="BR22" s="235"/>
      <c r="BS22" s="837"/>
      <c r="BT22" s="838"/>
      <c r="BU22" s="838"/>
      <c r="BV22" s="838"/>
      <c r="BW22" s="838"/>
      <c r="BX22" s="838"/>
      <c r="BY22" s="838"/>
      <c r="BZ22" s="838"/>
      <c r="CA22" s="838"/>
      <c r="CB22" s="838"/>
      <c r="CC22" s="838"/>
      <c r="CD22" s="838"/>
      <c r="CE22" s="838"/>
      <c r="CF22" s="838"/>
      <c r="CG22" s="839"/>
      <c r="CH22" s="840"/>
      <c r="CI22" s="841"/>
      <c r="CJ22" s="841"/>
      <c r="CK22" s="841"/>
      <c r="CL22" s="842"/>
      <c r="CM22" s="840"/>
      <c r="CN22" s="841"/>
      <c r="CO22" s="841"/>
      <c r="CP22" s="841"/>
      <c r="CQ22" s="842"/>
      <c r="CR22" s="840"/>
      <c r="CS22" s="841"/>
      <c r="CT22" s="841"/>
      <c r="CU22" s="841"/>
      <c r="CV22" s="842"/>
      <c r="CW22" s="840"/>
      <c r="CX22" s="841"/>
      <c r="CY22" s="841"/>
      <c r="CZ22" s="841"/>
      <c r="DA22" s="842"/>
      <c r="DB22" s="840"/>
      <c r="DC22" s="841"/>
      <c r="DD22" s="841"/>
      <c r="DE22" s="841"/>
      <c r="DF22" s="842"/>
      <c r="DG22" s="840"/>
      <c r="DH22" s="841"/>
      <c r="DI22" s="841"/>
      <c r="DJ22" s="841"/>
      <c r="DK22" s="842"/>
      <c r="DL22" s="840"/>
      <c r="DM22" s="841"/>
      <c r="DN22" s="841"/>
      <c r="DO22" s="841"/>
      <c r="DP22" s="842"/>
      <c r="DQ22" s="840"/>
      <c r="DR22" s="841"/>
      <c r="DS22" s="841"/>
      <c r="DT22" s="841"/>
      <c r="DU22" s="842"/>
      <c r="DV22" s="837"/>
      <c r="DW22" s="838"/>
      <c r="DX22" s="838"/>
      <c r="DY22" s="838"/>
      <c r="DZ22" s="843"/>
      <c r="EA22" s="230"/>
    </row>
    <row r="23" spans="1:131" s="231" customFormat="1" ht="26.25" customHeight="1" thickBot="1" x14ac:dyDescent="0.2">
      <c r="A23" s="236" t="s">
        <v>356</v>
      </c>
      <c r="B23" s="853" t="s">
        <v>357</v>
      </c>
      <c r="C23" s="854"/>
      <c r="D23" s="854"/>
      <c r="E23" s="854"/>
      <c r="F23" s="854"/>
      <c r="G23" s="854"/>
      <c r="H23" s="854"/>
      <c r="I23" s="854"/>
      <c r="J23" s="854"/>
      <c r="K23" s="854"/>
      <c r="L23" s="854"/>
      <c r="M23" s="854"/>
      <c r="N23" s="854"/>
      <c r="O23" s="854"/>
      <c r="P23" s="855"/>
      <c r="Q23" s="856">
        <v>13705</v>
      </c>
      <c r="R23" s="857"/>
      <c r="S23" s="857"/>
      <c r="T23" s="857"/>
      <c r="U23" s="857"/>
      <c r="V23" s="857">
        <v>13222</v>
      </c>
      <c r="W23" s="857"/>
      <c r="X23" s="857"/>
      <c r="Y23" s="857"/>
      <c r="Z23" s="857"/>
      <c r="AA23" s="857">
        <v>483</v>
      </c>
      <c r="AB23" s="857"/>
      <c r="AC23" s="857"/>
      <c r="AD23" s="857"/>
      <c r="AE23" s="858"/>
      <c r="AF23" s="859">
        <v>443</v>
      </c>
      <c r="AG23" s="857"/>
      <c r="AH23" s="857"/>
      <c r="AI23" s="857"/>
      <c r="AJ23" s="860"/>
      <c r="AK23" s="861"/>
      <c r="AL23" s="862"/>
      <c r="AM23" s="862"/>
      <c r="AN23" s="862"/>
      <c r="AO23" s="862"/>
      <c r="AP23" s="857">
        <v>9422</v>
      </c>
      <c r="AQ23" s="857"/>
      <c r="AR23" s="857"/>
      <c r="AS23" s="857"/>
      <c r="AT23" s="857"/>
      <c r="AU23" s="873"/>
      <c r="AV23" s="873"/>
      <c r="AW23" s="873"/>
      <c r="AX23" s="873"/>
      <c r="AY23" s="874"/>
      <c r="AZ23" s="875" t="s">
        <v>240</v>
      </c>
      <c r="BA23" s="876"/>
      <c r="BB23" s="876"/>
      <c r="BC23" s="876"/>
      <c r="BD23" s="877"/>
      <c r="BE23" s="229"/>
      <c r="BF23" s="229"/>
      <c r="BG23" s="229"/>
      <c r="BH23" s="229"/>
      <c r="BI23" s="229"/>
      <c r="BJ23" s="229"/>
      <c r="BK23" s="229"/>
      <c r="BL23" s="229"/>
      <c r="BM23" s="229"/>
      <c r="BN23" s="229"/>
      <c r="BO23" s="229"/>
      <c r="BP23" s="229"/>
      <c r="BQ23" s="234">
        <v>17</v>
      </c>
      <c r="BR23" s="235"/>
      <c r="BS23" s="837"/>
      <c r="BT23" s="838"/>
      <c r="BU23" s="838"/>
      <c r="BV23" s="838"/>
      <c r="BW23" s="838"/>
      <c r="BX23" s="838"/>
      <c r="BY23" s="838"/>
      <c r="BZ23" s="838"/>
      <c r="CA23" s="838"/>
      <c r="CB23" s="838"/>
      <c r="CC23" s="838"/>
      <c r="CD23" s="838"/>
      <c r="CE23" s="838"/>
      <c r="CF23" s="838"/>
      <c r="CG23" s="839"/>
      <c r="CH23" s="840"/>
      <c r="CI23" s="841"/>
      <c r="CJ23" s="841"/>
      <c r="CK23" s="841"/>
      <c r="CL23" s="842"/>
      <c r="CM23" s="840"/>
      <c r="CN23" s="841"/>
      <c r="CO23" s="841"/>
      <c r="CP23" s="841"/>
      <c r="CQ23" s="842"/>
      <c r="CR23" s="840"/>
      <c r="CS23" s="841"/>
      <c r="CT23" s="841"/>
      <c r="CU23" s="841"/>
      <c r="CV23" s="842"/>
      <c r="CW23" s="840"/>
      <c r="CX23" s="841"/>
      <c r="CY23" s="841"/>
      <c r="CZ23" s="841"/>
      <c r="DA23" s="842"/>
      <c r="DB23" s="840"/>
      <c r="DC23" s="841"/>
      <c r="DD23" s="841"/>
      <c r="DE23" s="841"/>
      <c r="DF23" s="842"/>
      <c r="DG23" s="840"/>
      <c r="DH23" s="841"/>
      <c r="DI23" s="841"/>
      <c r="DJ23" s="841"/>
      <c r="DK23" s="842"/>
      <c r="DL23" s="840"/>
      <c r="DM23" s="841"/>
      <c r="DN23" s="841"/>
      <c r="DO23" s="841"/>
      <c r="DP23" s="842"/>
      <c r="DQ23" s="840"/>
      <c r="DR23" s="841"/>
      <c r="DS23" s="841"/>
      <c r="DT23" s="841"/>
      <c r="DU23" s="842"/>
      <c r="DV23" s="837"/>
      <c r="DW23" s="838"/>
      <c r="DX23" s="838"/>
      <c r="DY23" s="838"/>
      <c r="DZ23" s="843"/>
      <c r="EA23" s="230"/>
    </row>
    <row r="24" spans="1:131" s="231" customFormat="1" ht="26.25" customHeight="1" x14ac:dyDescent="0.15">
      <c r="A24" s="872" t="s">
        <v>358</v>
      </c>
      <c r="B24" s="872"/>
      <c r="C24" s="872"/>
      <c r="D24" s="872"/>
      <c r="E24" s="872"/>
      <c r="F24" s="872"/>
      <c r="G24" s="872"/>
      <c r="H24" s="872"/>
      <c r="I24" s="872"/>
      <c r="J24" s="872"/>
      <c r="K24" s="872"/>
      <c r="L24" s="872"/>
      <c r="M24" s="872"/>
      <c r="N24" s="872"/>
      <c r="O24" s="872"/>
      <c r="P24" s="872"/>
      <c r="Q24" s="872"/>
      <c r="R24" s="872"/>
      <c r="S24" s="872"/>
      <c r="T24" s="872"/>
      <c r="U24" s="872"/>
      <c r="V24" s="872"/>
      <c r="W24" s="872"/>
      <c r="X24" s="872"/>
      <c r="Y24" s="872"/>
      <c r="Z24" s="872"/>
      <c r="AA24" s="872"/>
      <c r="AB24" s="872"/>
      <c r="AC24" s="872"/>
      <c r="AD24" s="872"/>
      <c r="AE24" s="872"/>
      <c r="AF24" s="872"/>
      <c r="AG24" s="872"/>
      <c r="AH24" s="872"/>
      <c r="AI24" s="872"/>
      <c r="AJ24" s="872"/>
      <c r="AK24" s="872"/>
      <c r="AL24" s="872"/>
      <c r="AM24" s="872"/>
      <c r="AN24" s="872"/>
      <c r="AO24" s="872"/>
      <c r="AP24" s="872"/>
      <c r="AQ24" s="872"/>
      <c r="AR24" s="872"/>
      <c r="AS24" s="872"/>
      <c r="AT24" s="872"/>
      <c r="AU24" s="872"/>
      <c r="AV24" s="872"/>
      <c r="AW24" s="872"/>
      <c r="AX24" s="872"/>
      <c r="AY24" s="872"/>
      <c r="AZ24" s="228"/>
      <c r="BA24" s="228"/>
      <c r="BB24" s="228"/>
      <c r="BC24" s="228"/>
      <c r="BD24" s="228"/>
      <c r="BE24" s="229"/>
      <c r="BF24" s="229"/>
      <c r="BG24" s="229"/>
      <c r="BH24" s="229"/>
      <c r="BI24" s="229"/>
      <c r="BJ24" s="229"/>
      <c r="BK24" s="229"/>
      <c r="BL24" s="229"/>
      <c r="BM24" s="229"/>
      <c r="BN24" s="229"/>
      <c r="BO24" s="229"/>
      <c r="BP24" s="229"/>
      <c r="BQ24" s="234">
        <v>18</v>
      </c>
      <c r="BR24" s="235"/>
      <c r="BS24" s="837"/>
      <c r="BT24" s="838"/>
      <c r="BU24" s="838"/>
      <c r="BV24" s="838"/>
      <c r="BW24" s="838"/>
      <c r="BX24" s="838"/>
      <c r="BY24" s="838"/>
      <c r="BZ24" s="838"/>
      <c r="CA24" s="838"/>
      <c r="CB24" s="838"/>
      <c r="CC24" s="838"/>
      <c r="CD24" s="838"/>
      <c r="CE24" s="838"/>
      <c r="CF24" s="838"/>
      <c r="CG24" s="839"/>
      <c r="CH24" s="840"/>
      <c r="CI24" s="841"/>
      <c r="CJ24" s="841"/>
      <c r="CK24" s="841"/>
      <c r="CL24" s="842"/>
      <c r="CM24" s="840"/>
      <c r="CN24" s="841"/>
      <c r="CO24" s="841"/>
      <c r="CP24" s="841"/>
      <c r="CQ24" s="842"/>
      <c r="CR24" s="840"/>
      <c r="CS24" s="841"/>
      <c r="CT24" s="841"/>
      <c r="CU24" s="841"/>
      <c r="CV24" s="842"/>
      <c r="CW24" s="840"/>
      <c r="CX24" s="841"/>
      <c r="CY24" s="841"/>
      <c r="CZ24" s="841"/>
      <c r="DA24" s="842"/>
      <c r="DB24" s="840"/>
      <c r="DC24" s="841"/>
      <c r="DD24" s="841"/>
      <c r="DE24" s="841"/>
      <c r="DF24" s="842"/>
      <c r="DG24" s="840"/>
      <c r="DH24" s="841"/>
      <c r="DI24" s="841"/>
      <c r="DJ24" s="841"/>
      <c r="DK24" s="842"/>
      <c r="DL24" s="840"/>
      <c r="DM24" s="841"/>
      <c r="DN24" s="841"/>
      <c r="DO24" s="841"/>
      <c r="DP24" s="842"/>
      <c r="DQ24" s="840"/>
      <c r="DR24" s="841"/>
      <c r="DS24" s="841"/>
      <c r="DT24" s="841"/>
      <c r="DU24" s="842"/>
      <c r="DV24" s="837"/>
      <c r="DW24" s="838"/>
      <c r="DX24" s="838"/>
      <c r="DY24" s="838"/>
      <c r="DZ24" s="843"/>
      <c r="EA24" s="230"/>
    </row>
    <row r="25" spans="1:131" ht="26.25" customHeight="1" thickBot="1" x14ac:dyDescent="0.2">
      <c r="A25" s="789" t="s">
        <v>359</v>
      </c>
      <c r="B25" s="789"/>
      <c r="C25" s="789"/>
      <c r="D25" s="789"/>
      <c r="E25" s="789"/>
      <c r="F25" s="789"/>
      <c r="G25" s="789"/>
      <c r="H25" s="789"/>
      <c r="I25" s="789"/>
      <c r="J25" s="789"/>
      <c r="K25" s="789"/>
      <c r="L25" s="789"/>
      <c r="M25" s="789"/>
      <c r="N25" s="789"/>
      <c r="O25" s="789"/>
      <c r="P25" s="789"/>
      <c r="Q25" s="789"/>
      <c r="R25" s="789"/>
      <c r="S25" s="789"/>
      <c r="T25" s="789"/>
      <c r="U25" s="789"/>
      <c r="V25" s="789"/>
      <c r="W25" s="789"/>
      <c r="X25" s="789"/>
      <c r="Y25" s="789"/>
      <c r="Z25" s="789"/>
      <c r="AA25" s="789"/>
      <c r="AB25" s="789"/>
      <c r="AC25" s="789"/>
      <c r="AD25" s="789"/>
      <c r="AE25" s="789"/>
      <c r="AF25" s="789"/>
      <c r="AG25" s="789"/>
      <c r="AH25" s="789"/>
      <c r="AI25" s="789"/>
      <c r="AJ25" s="789"/>
      <c r="AK25" s="789"/>
      <c r="AL25" s="789"/>
      <c r="AM25" s="789"/>
      <c r="AN25" s="789"/>
      <c r="AO25" s="789"/>
      <c r="AP25" s="789"/>
      <c r="AQ25" s="789"/>
      <c r="AR25" s="789"/>
      <c r="AS25" s="789"/>
      <c r="AT25" s="789"/>
      <c r="AU25" s="789"/>
      <c r="AV25" s="789"/>
      <c r="AW25" s="789"/>
      <c r="AX25" s="789"/>
      <c r="AY25" s="789"/>
      <c r="AZ25" s="789"/>
      <c r="BA25" s="789"/>
      <c r="BB25" s="789"/>
      <c r="BC25" s="789"/>
      <c r="BD25" s="789"/>
      <c r="BE25" s="789"/>
      <c r="BF25" s="789"/>
      <c r="BG25" s="789"/>
      <c r="BH25" s="789"/>
      <c r="BI25" s="789"/>
      <c r="BJ25" s="228"/>
      <c r="BK25" s="228"/>
      <c r="BL25" s="228"/>
      <c r="BM25" s="228"/>
      <c r="BN25" s="228"/>
      <c r="BO25" s="237"/>
      <c r="BP25" s="237"/>
      <c r="BQ25" s="234">
        <v>19</v>
      </c>
      <c r="BR25" s="235"/>
      <c r="BS25" s="837"/>
      <c r="BT25" s="838"/>
      <c r="BU25" s="838"/>
      <c r="BV25" s="838"/>
      <c r="BW25" s="838"/>
      <c r="BX25" s="838"/>
      <c r="BY25" s="838"/>
      <c r="BZ25" s="838"/>
      <c r="CA25" s="838"/>
      <c r="CB25" s="838"/>
      <c r="CC25" s="838"/>
      <c r="CD25" s="838"/>
      <c r="CE25" s="838"/>
      <c r="CF25" s="838"/>
      <c r="CG25" s="839"/>
      <c r="CH25" s="840"/>
      <c r="CI25" s="841"/>
      <c r="CJ25" s="841"/>
      <c r="CK25" s="841"/>
      <c r="CL25" s="842"/>
      <c r="CM25" s="840"/>
      <c r="CN25" s="841"/>
      <c r="CO25" s="841"/>
      <c r="CP25" s="841"/>
      <c r="CQ25" s="842"/>
      <c r="CR25" s="840"/>
      <c r="CS25" s="841"/>
      <c r="CT25" s="841"/>
      <c r="CU25" s="841"/>
      <c r="CV25" s="842"/>
      <c r="CW25" s="840"/>
      <c r="CX25" s="841"/>
      <c r="CY25" s="841"/>
      <c r="CZ25" s="841"/>
      <c r="DA25" s="842"/>
      <c r="DB25" s="840"/>
      <c r="DC25" s="841"/>
      <c r="DD25" s="841"/>
      <c r="DE25" s="841"/>
      <c r="DF25" s="842"/>
      <c r="DG25" s="840"/>
      <c r="DH25" s="841"/>
      <c r="DI25" s="841"/>
      <c r="DJ25" s="841"/>
      <c r="DK25" s="842"/>
      <c r="DL25" s="840"/>
      <c r="DM25" s="841"/>
      <c r="DN25" s="841"/>
      <c r="DO25" s="841"/>
      <c r="DP25" s="842"/>
      <c r="DQ25" s="840"/>
      <c r="DR25" s="841"/>
      <c r="DS25" s="841"/>
      <c r="DT25" s="841"/>
      <c r="DU25" s="842"/>
      <c r="DV25" s="837"/>
      <c r="DW25" s="838"/>
      <c r="DX25" s="838"/>
      <c r="DY25" s="838"/>
      <c r="DZ25" s="843"/>
      <c r="EA25" s="226"/>
    </row>
    <row r="26" spans="1:131" ht="26.25" customHeight="1" x14ac:dyDescent="0.15">
      <c r="A26" s="791" t="s">
        <v>334</v>
      </c>
      <c r="B26" s="792"/>
      <c r="C26" s="792"/>
      <c r="D26" s="792"/>
      <c r="E26" s="792"/>
      <c r="F26" s="792"/>
      <c r="G26" s="792"/>
      <c r="H26" s="792"/>
      <c r="I26" s="792"/>
      <c r="J26" s="792"/>
      <c r="K26" s="792"/>
      <c r="L26" s="792"/>
      <c r="M26" s="792"/>
      <c r="N26" s="792"/>
      <c r="O26" s="792"/>
      <c r="P26" s="793"/>
      <c r="Q26" s="797" t="s">
        <v>360</v>
      </c>
      <c r="R26" s="798"/>
      <c r="S26" s="798"/>
      <c r="T26" s="798"/>
      <c r="U26" s="799"/>
      <c r="V26" s="797" t="s">
        <v>361</v>
      </c>
      <c r="W26" s="798"/>
      <c r="X26" s="798"/>
      <c r="Y26" s="798"/>
      <c r="Z26" s="799"/>
      <c r="AA26" s="797" t="s">
        <v>362</v>
      </c>
      <c r="AB26" s="798"/>
      <c r="AC26" s="798"/>
      <c r="AD26" s="798"/>
      <c r="AE26" s="798"/>
      <c r="AF26" s="878" t="s">
        <v>363</v>
      </c>
      <c r="AG26" s="879"/>
      <c r="AH26" s="879"/>
      <c r="AI26" s="879"/>
      <c r="AJ26" s="880"/>
      <c r="AK26" s="798" t="s">
        <v>364</v>
      </c>
      <c r="AL26" s="798"/>
      <c r="AM26" s="798"/>
      <c r="AN26" s="798"/>
      <c r="AO26" s="799"/>
      <c r="AP26" s="797" t="s">
        <v>365</v>
      </c>
      <c r="AQ26" s="798"/>
      <c r="AR26" s="798"/>
      <c r="AS26" s="798"/>
      <c r="AT26" s="799"/>
      <c r="AU26" s="797" t="s">
        <v>366</v>
      </c>
      <c r="AV26" s="798"/>
      <c r="AW26" s="798"/>
      <c r="AX26" s="798"/>
      <c r="AY26" s="799"/>
      <c r="AZ26" s="797" t="s">
        <v>367</v>
      </c>
      <c r="BA26" s="798"/>
      <c r="BB26" s="798"/>
      <c r="BC26" s="798"/>
      <c r="BD26" s="799"/>
      <c r="BE26" s="797" t="s">
        <v>341</v>
      </c>
      <c r="BF26" s="798"/>
      <c r="BG26" s="798"/>
      <c r="BH26" s="798"/>
      <c r="BI26" s="804"/>
      <c r="BJ26" s="228"/>
      <c r="BK26" s="228"/>
      <c r="BL26" s="228"/>
      <c r="BM26" s="228"/>
      <c r="BN26" s="228"/>
      <c r="BO26" s="237"/>
      <c r="BP26" s="237"/>
      <c r="BQ26" s="234">
        <v>20</v>
      </c>
      <c r="BR26" s="235"/>
      <c r="BS26" s="837"/>
      <c r="BT26" s="838"/>
      <c r="BU26" s="838"/>
      <c r="BV26" s="838"/>
      <c r="BW26" s="838"/>
      <c r="BX26" s="838"/>
      <c r="BY26" s="838"/>
      <c r="BZ26" s="838"/>
      <c r="CA26" s="838"/>
      <c r="CB26" s="838"/>
      <c r="CC26" s="838"/>
      <c r="CD26" s="838"/>
      <c r="CE26" s="838"/>
      <c r="CF26" s="838"/>
      <c r="CG26" s="839"/>
      <c r="CH26" s="840"/>
      <c r="CI26" s="841"/>
      <c r="CJ26" s="841"/>
      <c r="CK26" s="841"/>
      <c r="CL26" s="842"/>
      <c r="CM26" s="840"/>
      <c r="CN26" s="841"/>
      <c r="CO26" s="841"/>
      <c r="CP26" s="841"/>
      <c r="CQ26" s="842"/>
      <c r="CR26" s="840"/>
      <c r="CS26" s="841"/>
      <c r="CT26" s="841"/>
      <c r="CU26" s="841"/>
      <c r="CV26" s="842"/>
      <c r="CW26" s="840"/>
      <c r="CX26" s="841"/>
      <c r="CY26" s="841"/>
      <c r="CZ26" s="841"/>
      <c r="DA26" s="842"/>
      <c r="DB26" s="840"/>
      <c r="DC26" s="841"/>
      <c r="DD26" s="841"/>
      <c r="DE26" s="841"/>
      <c r="DF26" s="842"/>
      <c r="DG26" s="840"/>
      <c r="DH26" s="841"/>
      <c r="DI26" s="841"/>
      <c r="DJ26" s="841"/>
      <c r="DK26" s="842"/>
      <c r="DL26" s="840"/>
      <c r="DM26" s="841"/>
      <c r="DN26" s="841"/>
      <c r="DO26" s="841"/>
      <c r="DP26" s="842"/>
      <c r="DQ26" s="840"/>
      <c r="DR26" s="841"/>
      <c r="DS26" s="841"/>
      <c r="DT26" s="841"/>
      <c r="DU26" s="842"/>
      <c r="DV26" s="837"/>
      <c r="DW26" s="838"/>
      <c r="DX26" s="838"/>
      <c r="DY26" s="838"/>
      <c r="DZ26" s="843"/>
      <c r="EA26" s="226"/>
    </row>
    <row r="27" spans="1:131" ht="26.25" customHeight="1" thickBot="1" x14ac:dyDescent="0.2">
      <c r="A27" s="794"/>
      <c r="B27" s="795"/>
      <c r="C27" s="795"/>
      <c r="D27" s="795"/>
      <c r="E27" s="795"/>
      <c r="F27" s="795"/>
      <c r="G27" s="795"/>
      <c r="H27" s="795"/>
      <c r="I27" s="795"/>
      <c r="J27" s="795"/>
      <c r="K27" s="795"/>
      <c r="L27" s="795"/>
      <c r="M27" s="795"/>
      <c r="N27" s="795"/>
      <c r="O27" s="795"/>
      <c r="P27" s="796"/>
      <c r="Q27" s="800"/>
      <c r="R27" s="801"/>
      <c r="S27" s="801"/>
      <c r="T27" s="801"/>
      <c r="U27" s="802"/>
      <c r="V27" s="800"/>
      <c r="W27" s="801"/>
      <c r="X27" s="801"/>
      <c r="Y27" s="801"/>
      <c r="Z27" s="802"/>
      <c r="AA27" s="800"/>
      <c r="AB27" s="801"/>
      <c r="AC27" s="801"/>
      <c r="AD27" s="801"/>
      <c r="AE27" s="801"/>
      <c r="AF27" s="881"/>
      <c r="AG27" s="882"/>
      <c r="AH27" s="882"/>
      <c r="AI27" s="882"/>
      <c r="AJ27" s="883"/>
      <c r="AK27" s="801"/>
      <c r="AL27" s="801"/>
      <c r="AM27" s="801"/>
      <c r="AN27" s="801"/>
      <c r="AO27" s="802"/>
      <c r="AP27" s="800"/>
      <c r="AQ27" s="801"/>
      <c r="AR27" s="801"/>
      <c r="AS27" s="801"/>
      <c r="AT27" s="802"/>
      <c r="AU27" s="800"/>
      <c r="AV27" s="801"/>
      <c r="AW27" s="801"/>
      <c r="AX27" s="801"/>
      <c r="AY27" s="802"/>
      <c r="AZ27" s="800"/>
      <c r="BA27" s="801"/>
      <c r="BB27" s="801"/>
      <c r="BC27" s="801"/>
      <c r="BD27" s="802"/>
      <c r="BE27" s="800"/>
      <c r="BF27" s="801"/>
      <c r="BG27" s="801"/>
      <c r="BH27" s="801"/>
      <c r="BI27" s="806"/>
      <c r="BJ27" s="228"/>
      <c r="BK27" s="228"/>
      <c r="BL27" s="228"/>
      <c r="BM27" s="228"/>
      <c r="BN27" s="228"/>
      <c r="BO27" s="237"/>
      <c r="BP27" s="237"/>
      <c r="BQ27" s="234">
        <v>21</v>
      </c>
      <c r="BR27" s="235"/>
      <c r="BS27" s="837"/>
      <c r="BT27" s="838"/>
      <c r="BU27" s="838"/>
      <c r="BV27" s="838"/>
      <c r="BW27" s="838"/>
      <c r="BX27" s="838"/>
      <c r="BY27" s="838"/>
      <c r="BZ27" s="838"/>
      <c r="CA27" s="838"/>
      <c r="CB27" s="838"/>
      <c r="CC27" s="838"/>
      <c r="CD27" s="838"/>
      <c r="CE27" s="838"/>
      <c r="CF27" s="838"/>
      <c r="CG27" s="839"/>
      <c r="CH27" s="840"/>
      <c r="CI27" s="841"/>
      <c r="CJ27" s="841"/>
      <c r="CK27" s="841"/>
      <c r="CL27" s="842"/>
      <c r="CM27" s="840"/>
      <c r="CN27" s="841"/>
      <c r="CO27" s="841"/>
      <c r="CP27" s="841"/>
      <c r="CQ27" s="842"/>
      <c r="CR27" s="840"/>
      <c r="CS27" s="841"/>
      <c r="CT27" s="841"/>
      <c r="CU27" s="841"/>
      <c r="CV27" s="842"/>
      <c r="CW27" s="840"/>
      <c r="CX27" s="841"/>
      <c r="CY27" s="841"/>
      <c r="CZ27" s="841"/>
      <c r="DA27" s="842"/>
      <c r="DB27" s="840"/>
      <c r="DC27" s="841"/>
      <c r="DD27" s="841"/>
      <c r="DE27" s="841"/>
      <c r="DF27" s="842"/>
      <c r="DG27" s="840"/>
      <c r="DH27" s="841"/>
      <c r="DI27" s="841"/>
      <c r="DJ27" s="841"/>
      <c r="DK27" s="842"/>
      <c r="DL27" s="840"/>
      <c r="DM27" s="841"/>
      <c r="DN27" s="841"/>
      <c r="DO27" s="841"/>
      <c r="DP27" s="842"/>
      <c r="DQ27" s="840"/>
      <c r="DR27" s="841"/>
      <c r="DS27" s="841"/>
      <c r="DT27" s="841"/>
      <c r="DU27" s="842"/>
      <c r="DV27" s="837"/>
      <c r="DW27" s="838"/>
      <c r="DX27" s="838"/>
      <c r="DY27" s="838"/>
      <c r="DZ27" s="843"/>
      <c r="EA27" s="226"/>
    </row>
    <row r="28" spans="1:131" ht="26.25" customHeight="1" thickTop="1" x14ac:dyDescent="0.15">
      <c r="A28" s="238">
        <v>1</v>
      </c>
      <c r="B28" s="813" t="s">
        <v>368</v>
      </c>
      <c r="C28" s="814"/>
      <c r="D28" s="814"/>
      <c r="E28" s="814"/>
      <c r="F28" s="814"/>
      <c r="G28" s="814"/>
      <c r="H28" s="814"/>
      <c r="I28" s="814"/>
      <c r="J28" s="814"/>
      <c r="K28" s="814"/>
      <c r="L28" s="814"/>
      <c r="M28" s="814"/>
      <c r="N28" s="814"/>
      <c r="O28" s="814"/>
      <c r="P28" s="815"/>
      <c r="Q28" s="886">
        <v>2995</v>
      </c>
      <c r="R28" s="887"/>
      <c r="S28" s="887"/>
      <c r="T28" s="887"/>
      <c r="U28" s="887"/>
      <c r="V28" s="887">
        <v>3029</v>
      </c>
      <c r="W28" s="887"/>
      <c r="X28" s="887"/>
      <c r="Y28" s="887"/>
      <c r="Z28" s="887"/>
      <c r="AA28" s="887">
        <v>-34</v>
      </c>
      <c r="AB28" s="887"/>
      <c r="AC28" s="887"/>
      <c r="AD28" s="887"/>
      <c r="AE28" s="888"/>
      <c r="AF28" s="889">
        <v>-34</v>
      </c>
      <c r="AG28" s="887"/>
      <c r="AH28" s="887"/>
      <c r="AI28" s="887"/>
      <c r="AJ28" s="890"/>
      <c r="AK28" s="891">
        <v>259</v>
      </c>
      <c r="AL28" s="892"/>
      <c r="AM28" s="892"/>
      <c r="AN28" s="892"/>
      <c r="AO28" s="892"/>
      <c r="AP28" s="892" t="s">
        <v>551</v>
      </c>
      <c r="AQ28" s="892"/>
      <c r="AR28" s="892"/>
      <c r="AS28" s="892"/>
      <c r="AT28" s="892"/>
      <c r="AU28" s="892" t="s">
        <v>551</v>
      </c>
      <c r="AV28" s="892"/>
      <c r="AW28" s="892"/>
      <c r="AX28" s="892"/>
      <c r="AY28" s="892"/>
      <c r="AZ28" s="893" t="s">
        <v>551</v>
      </c>
      <c r="BA28" s="893"/>
      <c r="BB28" s="893"/>
      <c r="BC28" s="893"/>
      <c r="BD28" s="893"/>
      <c r="BE28" s="884"/>
      <c r="BF28" s="884"/>
      <c r="BG28" s="884"/>
      <c r="BH28" s="884"/>
      <c r="BI28" s="885"/>
      <c r="BJ28" s="228"/>
      <c r="BK28" s="228"/>
      <c r="BL28" s="228"/>
      <c r="BM28" s="228"/>
      <c r="BN28" s="228"/>
      <c r="BO28" s="237"/>
      <c r="BP28" s="237"/>
      <c r="BQ28" s="234">
        <v>22</v>
      </c>
      <c r="BR28" s="235"/>
      <c r="BS28" s="837"/>
      <c r="BT28" s="838"/>
      <c r="BU28" s="838"/>
      <c r="BV28" s="838"/>
      <c r="BW28" s="838"/>
      <c r="BX28" s="838"/>
      <c r="BY28" s="838"/>
      <c r="BZ28" s="838"/>
      <c r="CA28" s="838"/>
      <c r="CB28" s="838"/>
      <c r="CC28" s="838"/>
      <c r="CD28" s="838"/>
      <c r="CE28" s="838"/>
      <c r="CF28" s="838"/>
      <c r="CG28" s="839"/>
      <c r="CH28" s="840"/>
      <c r="CI28" s="841"/>
      <c r="CJ28" s="841"/>
      <c r="CK28" s="841"/>
      <c r="CL28" s="842"/>
      <c r="CM28" s="840"/>
      <c r="CN28" s="841"/>
      <c r="CO28" s="841"/>
      <c r="CP28" s="841"/>
      <c r="CQ28" s="842"/>
      <c r="CR28" s="840"/>
      <c r="CS28" s="841"/>
      <c r="CT28" s="841"/>
      <c r="CU28" s="841"/>
      <c r="CV28" s="842"/>
      <c r="CW28" s="840"/>
      <c r="CX28" s="841"/>
      <c r="CY28" s="841"/>
      <c r="CZ28" s="841"/>
      <c r="DA28" s="842"/>
      <c r="DB28" s="840"/>
      <c r="DC28" s="841"/>
      <c r="DD28" s="841"/>
      <c r="DE28" s="841"/>
      <c r="DF28" s="842"/>
      <c r="DG28" s="840"/>
      <c r="DH28" s="841"/>
      <c r="DI28" s="841"/>
      <c r="DJ28" s="841"/>
      <c r="DK28" s="842"/>
      <c r="DL28" s="840"/>
      <c r="DM28" s="841"/>
      <c r="DN28" s="841"/>
      <c r="DO28" s="841"/>
      <c r="DP28" s="842"/>
      <c r="DQ28" s="840"/>
      <c r="DR28" s="841"/>
      <c r="DS28" s="841"/>
      <c r="DT28" s="841"/>
      <c r="DU28" s="842"/>
      <c r="DV28" s="837"/>
      <c r="DW28" s="838"/>
      <c r="DX28" s="838"/>
      <c r="DY28" s="838"/>
      <c r="DZ28" s="843"/>
      <c r="EA28" s="226"/>
    </row>
    <row r="29" spans="1:131" ht="26.25" customHeight="1" x14ac:dyDescent="0.15">
      <c r="A29" s="238">
        <v>2</v>
      </c>
      <c r="B29" s="844" t="s">
        <v>369</v>
      </c>
      <c r="C29" s="845"/>
      <c r="D29" s="845"/>
      <c r="E29" s="845"/>
      <c r="F29" s="845"/>
      <c r="G29" s="845"/>
      <c r="H29" s="845"/>
      <c r="I29" s="845"/>
      <c r="J29" s="845"/>
      <c r="K29" s="845"/>
      <c r="L29" s="845"/>
      <c r="M29" s="845"/>
      <c r="N29" s="845"/>
      <c r="O29" s="845"/>
      <c r="P29" s="846"/>
      <c r="Q29" s="847">
        <v>499</v>
      </c>
      <c r="R29" s="848"/>
      <c r="S29" s="848"/>
      <c r="T29" s="848"/>
      <c r="U29" s="848"/>
      <c r="V29" s="848">
        <v>482</v>
      </c>
      <c r="W29" s="848"/>
      <c r="X29" s="848"/>
      <c r="Y29" s="848"/>
      <c r="Z29" s="848"/>
      <c r="AA29" s="848">
        <v>17</v>
      </c>
      <c r="AB29" s="848"/>
      <c r="AC29" s="848"/>
      <c r="AD29" s="848"/>
      <c r="AE29" s="849"/>
      <c r="AF29" s="850">
        <v>17</v>
      </c>
      <c r="AG29" s="851"/>
      <c r="AH29" s="851"/>
      <c r="AI29" s="851"/>
      <c r="AJ29" s="852"/>
      <c r="AK29" s="898">
        <v>134</v>
      </c>
      <c r="AL29" s="894"/>
      <c r="AM29" s="894"/>
      <c r="AN29" s="894"/>
      <c r="AO29" s="894"/>
      <c r="AP29" s="894" t="s">
        <v>551</v>
      </c>
      <c r="AQ29" s="894"/>
      <c r="AR29" s="894"/>
      <c r="AS29" s="894"/>
      <c r="AT29" s="894"/>
      <c r="AU29" s="894" t="s">
        <v>551</v>
      </c>
      <c r="AV29" s="894"/>
      <c r="AW29" s="894"/>
      <c r="AX29" s="894"/>
      <c r="AY29" s="894"/>
      <c r="AZ29" s="895" t="s">
        <v>551</v>
      </c>
      <c r="BA29" s="895"/>
      <c r="BB29" s="895"/>
      <c r="BC29" s="895"/>
      <c r="BD29" s="895"/>
      <c r="BE29" s="896"/>
      <c r="BF29" s="896"/>
      <c r="BG29" s="896"/>
      <c r="BH29" s="896"/>
      <c r="BI29" s="897"/>
      <c r="BJ29" s="228"/>
      <c r="BK29" s="228"/>
      <c r="BL29" s="228"/>
      <c r="BM29" s="228"/>
      <c r="BN29" s="228"/>
      <c r="BO29" s="237"/>
      <c r="BP29" s="237"/>
      <c r="BQ29" s="234">
        <v>23</v>
      </c>
      <c r="BR29" s="235"/>
      <c r="BS29" s="837"/>
      <c r="BT29" s="838"/>
      <c r="BU29" s="838"/>
      <c r="BV29" s="838"/>
      <c r="BW29" s="838"/>
      <c r="BX29" s="838"/>
      <c r="BY29" s="838"/>
      <c r="BZ29" s="838"/>
      <c r="CA29" s="838"/>
      <c r="CB29" s="838"/>
      <c r="CC29" s="838"/>
      <c r="CD29" s="838"/>
      <c r="CE29" s="838"/>
      <c r="CF29" s="838"/>
      <c r="CG29" s="839"/>
      <c r="CH29" s="840"/>
      <c r="CI29" s="841"/>
      <c r="CJ29" s="841"/>
      <c r="CK29" s="841"/>
      <c r="CL29" s="842"/>
      <c r="CM29" s="840"/>
      <c r="CN29" s="841"/>
      <c r="CO29" s="841"/>
      <c r="CP29" s="841"/>
      <c r="CQ29" s="842"/>
      <c r="CR29" s="840"/>
      <c r="CS29" s="841"/>
      <c r="CT29" s="841"/>
      <c r="CU29" s="841"/>
      <c r="CV29" s="842"/>
      <c r="CW29" s="840"/>
      <c r="CX29" s="841"/>
      <c r="CY29" s="841"/>
      <c r="CZ29" s="841"/>
      <c r="DA29" s="842"/>
      <c r="DB29" s="840"/>
      <c r="DC29" s="841"/>
      <c r="DD29" s="841"/>
      <c r="DE29" s="841"/>
      <c r="DF29" s="842"/>
      <c r="DG29" s="840"/>
      <c r="DH29" s="841"/>
      <c r="DI29" s="841"/>
      <c r="DJ29" s="841"/>
      <c r="DK29" s="842"/>
      <c r="DL29" s="840"/>
      <c r="DM29" s="841"/>
      <c r="DN29" s="841"/>
      <c r="DO29" s="841"/>
      <c r="DP29" s="842"/>
      <c r="DQ29" s="840"/>
      <c r="DR29" s="841"/>
      <c r="DS29" s="841"/>
      <c r="DT29" s="841"/>
      <c r="DU29" s="842"/>
      <c r="DV29" s="837"/>
      <c r="DW29" s="838"/>
      <c r="DX29" s="838"/>
      <c r="DY29" s="838"/>
      <c r="DZ29" s="843"/>
      <c r="EA29" s="226"/>
    </row>
    <row r="30" spans="1:131" ht="26.25" customHeight="1" x14ac:dyDescent="0.15">
      <c r="A30" s="238">
        <v>3</v>
      </c>
      <c r="B30" s="844" t="s">
        <v>370</v>
      </c>
      <c r="C30" s="845"/>
      <c r="D30" s="845"/>
      <c r="E30" s="845"/>
      <c r="F30" s="845"/>
      <c r="G30" s="845"/>
      <c r="H30" s="845"/>
      <c r="I30" s="845"/>
      <c r="J30" s="845"/>
      <c r="K30" s="845"/>
      <c r="L30" s="845"/>
      <c r="M30" s="845"/>
      <c r="N30" s="845"/>
      <c r="O30" s="845"/>
      <c r="P30" s="846"/>
      <c r="Q30" s="847">
        <v>537</v>
      </c>
      <c r="R30" s="848"/>
      <c r="S30" s="848"/>
      <c r="T30" s="848"/>
      <c r="U30" s="848"/>
      <c r="V30" s="848">
        <v>555</v>
      </c>
      <c r="W30" s="848"/>
      <c r="X30" s="848"/>
      <c r="Y30" s="848"/>
      <c r="Z30" s="848"/>
      <c r="AA30" s="848">
        <v>-18</v>
      </c>
      <c r="AB30" s="848"/>
      <c r="AC30" s="848"/>
      <c r="AD30" s="848"/>
      <c r="AE30" s="849"/>
      <c r="AF30" s="850">
        <v>179</v>
      </c>
      <c r="AG30" s="851"/>
      <c r="AH30" s="851"/>
      <c r="AI30" s="851"/>
      <c r="AJ30" s="852"/>
      <c r="AK30" s="898">
        <v>33</v>
      </c>
      <c r="AL30" s="894"/>
      <c r="AM30" s="894"/>
      <c r="AN30" s="894"/>
      <c r="AO30" s="894"/>
      <c r="AP30" s="894">
        <v>904</v>
      </c>
      <c r="AQ30" s="894"/>
      <c r="AR30" s="894"/>
      <c r="AS30" s="894"/>
      <c r="AT30" s="894"/>
      <c r="AU30" s="894">
        <v>56</v>
      </c>
      <c r="AV30" s="894"/>
      <c r="AW30" s="894"/>
      <c r="AX30" s="894"/>
      <c r="AY30" s="894"/>
      <c r="AZ30" s="895" t="s">
        <v>551</v>
      </c>
      <c r="BA30" s="895"/>
      <c r="BB30" s="895"/>
      <c r="BC30" s="895"/>
      <c r="BD30" s="895"/>
      <c r="BE30" s="896" t="s">
        <v>371</v>
      </c>
      <c r="BF30" s="896"/>
      <c r="BG30" s="896"/>
      <c r="BH30" s="896"/>
      <c r="BI30" s="897"/>
      <c r="BJ30" s="228"/>
      <c r="BK30" s="228"/>
      <c r="BL30" s="228"/>
      <c r="BM30" s="228"/>
      <c r="BN30" s="228"/>
      <c r="BO30" s="237"/>
      <c r="BP30" s="237"/>
      <c r="BQ30" s="234">
        <v>24</v>
      </c>
      <c r="BR30" s="235"/>
      <c r="BS30" s="837"/>
      <c r="BT30" s="838"/>
      <c r="BU30" s="838"/>
      <c r="BV30" s="838"/>
      <c r="BW30" s="838"/>
      <c r="BX30" s="838"/>
      <c r="BY30" s="838"/>
      <c r="BZ30" s="838"/>
      <c r="CA30" s="838"/>
      <c r="CB30" s="838"/>
      <c r="CC30" s="838"/>
      <c r="CD30" s="838"/>
      <c r="CE30" s="838"/>
      <c r="CF30" s="838"/>
      <c r="CG30" s="839"/>
      <c r="CH30" s="840"/>
      <c r="CI30" s="841"/>
      <c r="CJ30" s="841"/>
      <c r="CK30" s="841"/>
      <c r="CL30" s="842"/>
      <c r="CM30" s="840"/>
      <c r="CN30" s="841"/>
      <c r="CO30" s="841"/>
      <c r="CP30" s="841"/>
      <c r="CQ30" s="842"/>
      <c r="CR30" s="840"/>
      <c r="CS30" s="841"/>
      <c r="CT30" s="841"/>
      <c r="CU30" s="841"/>
      <c r="CV30" s="842"/>
      <c r="CW30" s="840"/>
      <c r="CX30" s="841"/>
      <c r="CY30" s="841"/>
      <c r="CZ30" s="841"/>
      <c r="DA30" s="842"/>
      <c r="DB30" s="840"/>
      <c r="DC30" s="841"/>
      <c r="DD30" s="841"/>
      <c r="DE30" s="841"/>
      <c r="DF30" s="842"/>
      <c r="DG30" s="840"/>
      <c r="DH30" s="841"/>
      <c r="DI30" s="841"/>
      <c r="DJ30" s="841"/>
      <c r="DK30" s="842"/>
      <c r="DL30" s="840"/>
      <c r="DM30" s="841"/>
      <c r="DN30" s="841"/>
      <c r="DO30" s="841"/>
      <c r="DP30" s="842"/>
      <c r="DQ30" s="840"/>
      <c r="DR30" s="841"/>
      <c r="DS30" s="841"/>
      <c r="DT30" s="841"/>
      <c r="DU30" s="842"/>
      <c r="DV30" s="837"/>
      <c r="DW30" s="838"/>
      <c r="DX30" s="838"/>
      <c r="DY30" s="838"/>
      <c r="DZ30" s="843"/>
      <c r="EA30" s="226"/>
    </row>
    <row r="31" spans="1:131" ht="26.25" customHeight="1" x14ac:dyDescent="0.15">
      <c r="A31" s="238">
        <v>4</v>
      </c>
      <c r="B31" s="844" t="s">
        <v>372</v>
      </c>
      <c r="C31" s="845"/>
      <c r="D31" s="845"/>
      <c r="E31" s="845"/>
      <c r="F31" s="845"/>
      <c r="G31" s="845"/>
      <c r="H31" s="845"/>
      <c r="I31" s="845"/>
      <c r="J31" s="845"/>
      <c r="K31" s="845"/>
      <c r="L31" s="845"/>
      <c r="M31" s="845"/>
      <c r="N31" s="845"/>
      <c r="O31" s="845"/>
      <c r="P31" s="846"/>
      <c r="Q31" s="847">
        <v>19</v>
      </c>
      <c r="R31" s="848"/>
      <c r="S31" s="848"/>
      <c r="T31" s="848"/>
      <c r="U31" s="848"/>
      <c r="V31" s="848">
        <v>19</v>
      </c>
      <c r="W31" s="848"/>
      <c r="X31" s="848"/>
      <c r="Y31" s="848"/>
      <c r="Z31" s="848"/>
      <c r="AA31" s="848">
        <v>1</v>
      </c>
      <c r="AB31" s="848"/>
      <c r="AC31" s="848"/>
      <c r="AD31" s="848"/>
      <c r="AE31" s="849"/>
      <c r="AF31" s="850">
        <v>99</v>
      </c>
      <c r="AG31" s="851"/>
      <c r="AH31" s="851"/>
      <c r="AI31" s="851"/>
      <c r="AJ31" s="852"/>
      <c r="AK31" s="898">
        <v>5</v>
      </c>
      <c r="AL31" s="894"/>
      <c r="AM31" s="894"/>
      <c r="AN31" s="894"/>
      <c r="AO31" s="894"/>
      <c r="AP31" s="894">
        <v>43</v>
      </c>
      <c r="AQ31" s="894"/>
      <c r="AR31" s="894"/>
      <c r="AS31" s="894"/>
      <c r="AT31" s="894"/>
      <c r="AU31" s="894" t="s">
        <v>551</v>
      </c>
      <c r="AV31" s="894"/>
      <c r="AW31" s="894"/>
      <c r="AX31" s="894"/>
      <c r="AY31" s="894"/>
      <c r="AZ31" s="895" t="s">
        <v>551</v>
      </c>
      <c r="BA31" s="895"/>
      <c r="BB31" s="895"/>
      <c r="BC31" s="895"/>
      <c r="BD31" s="895"/>
      <c r="BE31" s="896" t="s">
        <v>371</v>
      </c>
      <c r="BF31" s="896"/>
      <c r="BG31" s="896"/>
      <c r="BH31" s="896"/>
      <c r="BI31" s="897"/>
      <c r="BJ31" s="228"/>
      <c r="BK31" s="228"/>
      <c r="BL31" s="228"/>
      <c r="BM31" s="228"/>
      <c r="BN31" s="228"/>
      <c r="BO31" s="237"/>
      <c r="BP31" s="237"/>
      <c r="BQ31" s="234">
        <v>25</v>
      </c>
      <c r="BR31" s="235"/>
      <c r="BS31" s="837"/>
      <c r="BT31" s="838"/>
      <c r="BU31" s="838"/>
      <c r="BV31" s="838"/>
      <c r="BW31" s="838"/>
      <c r="BX31" s="838"/>
      <c r="BY31" s="838"/>
      <c r="BZ31" s="838"/>
      <c r="CA31" s="838"/>
      <c r="CB31" s="838"/>
      <c r="CC31" s="838"/>
      <c r="CD31" s="838"/>
      <c r="CE31" s="838"/>
      <c r="CF31" s="838"/>
      <c r="CG31" s="839"/>
      <c r="CH31" s="840"/>
      <c r="CI31" s="841"/>
      <c r="CJ31" s="841"/>
      <c r="CK31" s="841"/>
      <c r="CL31" s="842"/>
      <c r="CM31" s="840"/>
      <c r="CN31" s="841"/>
      <c r="CO31" s="841"/>
      <c r="CP31" s="841"/>
      <c r="CQ31" s="842"/>
      <c r="CR31" s="840"/>
      <c r="CS31" s="841"/>
      <c r="CT31" s="841"/>
      <c r="CU31" s="841"/>
      <c r="CV31" s="842"/>
      <c r="CW31" s="840"/>
      <c r="CX31" s="841"/>
      <c r="CY31" s="841"/>
      <c r="CZ31" s="841"/>
      <c r="DA31" s="842"/>
      <c r="DB31" s="840"/>
      <c r="DC31" s="841"/>
      <c r="DD31" s="841"/>
      <c r="DE31" s="841"/>
      <c r="DF31" s="842"/>
      <c r="DG31" s="840"/>
      <c r="DH31" s="841"/>
      <c r="DI31" s="841"/>
      <c r="DJ31" s="841"/>
      <c r="DK31" s="842"/>
      <c r="DL31" s="840"/>
      <c r="DM31" s="841"/>
      <c r="DN31" s="841"/>
      <c r="DO31" s="841"/>
      <c r="DP31" s="842"/>
      <c r="DQ31" s="840"/>
      <c r="DR31" s="841"/>
      <c r="DS31" s="841"/>
      <c r="DT31" s="841"/>
      <c r="DU31" s="842"/>
      <c r="DV31" s="837"/>
      <c r="DW31" s="838"/>
      <c r="DX31" s="838"/>
      <c r="DY31" s="838"/>
      <c r="DZ31" s="843"/>
      <c r="EA31" s="226"/>
    </row>
    <row r="32" spans="1:131" ht="26.25" customHeight="1" x14ac:dyDescent="0.15">
      <c r="A32" s="238">
        <v>5</v>
      </c>
      <c r="B32" s="844" t="s">
        <v>373</v>
      </c>
      <c r="C32" s="845"/>
      <c r="D32" s="845"/>
      <c r="E32" s="845"/>
      <c r="F32" s="845"/>
      <c r="G32" s="845"/>
      <c r="H32" s="845"/>
      <c r="I32" s="845"/>
      <c r="J32" s="845"/>
      <c r="K32" s="845"/>
      <c r="L32" s="845"/>
      <c r="M32" s="845"/>
      <c r="N32" s="845"/>
      <c r="O32" s="845"/>
      <c r="P32" s="846"/>
      <c r="Q32" s="847">
        <v>488</v>
      </c>
      <c r="R32" s="848"/>
      <c r="S32" s="848"/>
      <c r="T32" s="848"/>
      <c r="U32" s="848"/>
      <c r="V32" s="848">
        <v>477</v>
      </c>
      <c r="W32" s="848"/>
      <c r="X32" s="848"/>
      <c r="Y32" s="848"/>
      <c r="Z32" s="848"/>
      <c r="AA32" s="848">
        <v>11</v>
      </c>
      <c r="AB32" s="848"/>
      <c r="AC32" s="848"/>
      <c r="AD32" s="848"/>
      <c r="AE32" s="849"/>
      <c r="AF32" s="850">
        <v>398</v>
      </c>
      <c r="AG32" s="851"/>
      <c r="AH32" s="851"/>
      <c r="AI32" s="851"/>
      <c r="AJ32" s="852"/>
      <c r="AK32" s="898">
        <v>257</v>
      </c>
      <c r="AL32" s="894"/>
      <c r="AM32" s="894"/>
      <c r="AN32" s="894"/>
      <c r="AO32" s="894"/>
      <c r="AP32" s="894">
        <v>2591</v>
      </c>
      <c r="AQ32" s="894"/>
      <c r="AR32" s="894"/>
      <c r="AS32" s="894"/>
      <c r="AT32" s="894"/>
      <c r="AU32" s="894">
        <v>2282</v>
      </c>
      <c r="AV32" s="894"/>
      <c r="AW32" s="894"/>
      <c r="AX32" s="894"/>
      <c r="AY32" s="894"/>
      <c r="AZ32" s="895" t="s">
        <v>551</v>
      </c>
      <c r="BA32" s="895"/>
      <c r="BB32" s="895"/>
      <c r="BC32" s="895"/>
      <c r="BD32" s="895"/>
      <c r="BE32" s="896" t="s">
        <v>371</v>
      </c>
      <c r="BF32" s="896"/>
      <c r="BG32" s="896"/>
      <c r="BH32" s="896"/>
      <c r="BI32" s="897"/>
      <c r="BJ32" s="228"/>
      <c r="BK32" s="228"/>
      <c r="BL32" s="228"/>
      <c r="BM32" s="228"/>
      <c r="BN32" s="228"/>
      <c r="BO32" s="237"/>
      <c r="BP32" s="237"/>
      <c r="BQ32" s="234">
        <v>26</v>
      </c>
      <c r="BR32" s="235"/>
      <c r="BS32" s="837"/>
      <c r="BT32" s="838"/>
      <c r="BU32" s="838"/>
      <c r="BV32" s="838"/>
      <c r="BW32" s="838"/>
      <c r="BX32" s="838"/>
      <c r="BY32" s="838"/>
      <c r="BZ32" s="838"/>
      <c r="CA32" s="838"/>
      <c r="CB32" s="838"/>
      <c r="CC32" s="838"/>
      <c r="CD32" s="838"/>
      <c r="CE32" s="838"/>
      <c r="CF32" s="838"/>
      <c r="CG32" s="839"/>
      <c r="CH32" s="840"/>
      <c r="CI32" s="841"/>
      <c r="CJ32" s="841"/>
      <c r="CK32" s="841"/>
      <c r="CL32" s="842"/>
      <c r="CM32" s="840"/>
      <c r="CN32" s="841"/>
      <c r="CO32" s="841"/>
      <c r="CP32" s="841"/>
      <c r="CQ32" s="842"/>
      <c r="CR32" s="840"/>
      <c r="CS32" s="841"/>
      <c r="CT32" s="841"/>
      <c r="CU32" s="841"/>
      <c r="CV32" s="842"/>
      <c r="CW32" s="840"/>
      <c r="CX32" s="841"/>
      <c r="CY32" s="841"/>
      <c r="CZ32" s="841"/>
      <c r="DA32" s="842"/>
      <c r="DB32" s="840"/>
      <c r="DC32" s="841"/>
      <c r="DD32" s="841"/>
      <c r="DE32" s="841"/>
      <c r="DF32" s="842"/>
      <c r="DG32" s="840"/>
      <c r="DH32" s="841"/>
      <c r="DI32" s="841"/>
      <c r="DJ32" s="841"/>
      <c r="DK32" s="842"/>
      <c r="DL32" s="840"/>
      <c r="DM32" s="841"/>
      <c r="DN32" s="841"/>
      <c r="DO32" s="841"/>
      <c r="DP32" s="842"/>
      <c r="DQ32" s="840"/>
      <c r="DR32" s="841"/>
      <c r="DS32" s="841"/>
      <c r="DT32" s="841"/>
      <c r="DU32" s="842"/>
      <c r="DV32" s="837"/>
      <c r="DW32" s="838"/>
      <c r="DX32" s="838"/>
      <c r="DY32" s="838"/>
      <c r="DZ32" s="843"/>
      <c r="EA32" s="226"/>
    </row>
    <row r="33" spans="1:131" ht="26.25" customHeight="1" x14ac:dyDescent="0.15">
      <c r="A33" s="238">
        <v>6</v>
      </c>
      <c r="B33" s="844" t="s">
        <v>374</v>
      </c>
      <c r="C33" s="845"/>
      <c r="D33" s="845"/>
      <c r="E33" s="845"/>
      <c r="F33" s="845"/>
      <c r="G33" s="845"/>
      <c r="H33" s="845"/>
      <c r="I33" s="845"/>
      <c r="J33" s="845"/>
      <c r="K33" s="845"/>
      <c r="L33" s="845"/>
      <c r="M33" s="845"/>
      <c r="N33" s="845"/>
      <c r="O33" s="845"/>
      <c r="P33" s="846"/>
      <c r="Q33" s="847" t="s">
        <v>551</v>
      </c>
      <c r="R33" s="848"/>
      <c r="S33" s="848"/>
      <c r="T33" s="848"/>
      <c r="U33" s="848"/>
      <c r="V33" s="848" t="s">
        <v>551</v>
      </c>
      <c r="W33" s="848"/>
      <c r="X33" s="848"/>
      <c r="Y33" s="848"/>
      <c r="Z33" s="848"/>
      <c r="AA33" s="848" t="s">
        <v>551</v>
      </c>
      <c r="AB33" s="848"/>
      <c r="AC33" s="848"/>
      <c r="AD33" s="848"/>
      <c r="AE33" s="849"/>
      <c r="AF33" s="850" t="s">
        <v>240</v>
      </c>
      <c r="AG33" s="851"/>
      <c r="AH33" s="851"/>
      <c r="AI33" s="851"/>
      <c r="AJ33" s="852"/>
      <c r="AK33" s="898" t="s">
        <v>551</v>
      </c>
      <c r="AL33" s="894"/>
      <c r="AM33" s="894"/>
      <c r="AN33" s="894"/>
      <c r="AO33" s="894"/>
      <c r="AP33" s="894" t="s">
        <v>551</v>
      </c>
      <c r="AQ33" s="894"/>
      <c r="AR33" s="894"/>
      <c r="AS33" s="894"/>
      <c r="AT33" s="894"/>
      <c r="AU33" s="894" t="s">
        <v>551</v>
      </c>
      <c r="AV33" s="894"/>
      <c r="AW33" s="894"/>
      <c r="AX33" s="894"/>
      <c r="AY33" s="894"/>
      <c r="AZ33" s="895" t="s">
        <v>551</v>
      </c>
      <c r="BA33" s="895"/>
      <c r="BB33" s="895"/>
      <c r="BC33" s="895"/>
      <c r="BD33" s="895"/>
      <c r="BE33" s="896" t="s">
        <v>375</v>
      </c>
      <c r="BF33" s="896"/>
      <c r="BG33" s="896"/>
      <c r="BH33" s="896"/>
      <c r="BI33" s="897"/>
      <c r="BJ33" s="228"/>
      <c r="BK33" s="228"/>
      <c r="BL33" s="228"/>
      <c r="BM33" s="228"/>
      <c r="BN33" s="228"/>
      <c r="BO33" s="237"/>
      <c r="BP33" s="237"/>
      <c r="BQ33" s="234">
        <v>27</v>
      </c>
      <c r="BR33" s="235"/>
      <c r="BS33" s="837"/>
      <c r="BT33" s="838"/>
      <c r="BU33" s="838"/>
      <c r="BV33" s="838"/>
      <c r="BW33" s="838"/>
      <c r="BX33" s="838"/>
      <c r="BY33" s="838"/>
      <c r="BZ33" s="838"/>
      <c r="CA33" s="838"/>
      <c r="CB33" s="838"/>
      <c r="CC33" s="838"/>
      <c r="CD33" s="838"/>
      <c r="CE33" s="838"/>
      <c r="CF33" s="838"/>
      <c r="CG33" s="839"/>
      <c r="CH33" s="840"/>
      <c r="CI33" s="841"/>
      <c r="CJ33" s="841"/>
      <c r="CK33" s="841"/>
      <c r="CL33" s="842"/>
      <c r="CM33" s="840"/>
      <c r="CN33" s="841"/>
      <c r="CO33" s="841"/>
      <c r="CP33" s="841"/>
      <c r="CQ33" s="842"/>
      <c r="CR33" s="840"/>
      <c r="CS33" s="841"/>
      <c r="CT33" s="841"/>
      <c r="CU33" s="841"/>
      <c r="CV33" s="842"/>
      <c r="CW33" s="840"/>
      <c r="CX33" s="841"/>
      <c r="CY33" s="841"/>
      <c r="CZ33" s="841"/>
      <c r="DA33" s="842"/>
      <c r="DB33" s="840"/>
      <c r="DC33" s="841"/>
      <c r="DD33" s="841"/>
      <c r="DE33" s="841"/>
      <c r="DF33" s="842"/>
      <c r="DG33" s="840"/>
      <c r="DH33" s="841"/>
      <c r="DI33" s="841"/>
      <c r="DJ33" s="841"/>
      <c r="DK33" s="842"/>
      <c r="DL33" s="840"/>
      <c r="DM33" s="841"/>
      <c r="DN33" s="841"/>
      <c r="DO33" s="841"/>
      <c r="DP33" s="842"/>
      <c r="DQ33" s="840"/>
      <c r="DR33" s="841"/>
      <c r="DS33" s="841"/>
      <c r="DT33" s="841"/>
      <c r="DU33" s="842"/>
      <c r="DV33" s="837"/>
      <c r="DW33" s="838"/>
      <c r="DX33" s="838"/>
      <c r="DY33" s="838"/>
      <c r="DZ33" s="843"/>
      <c r="EA33" s="226"/>
    </row>
    <row r="34" spans="1:131" ht="26.25" customHeight="1" x14ac:dyDescent="0.15">
      <c r="A34" s="238">
        <v>7</v>
      </c>
      <c r="B34" s="844"/>
      <c r="C34" s="845"/>
      <c r="D34" s="845"/>
      <c r="E34" s="845"/>
      <c r="F34" s="845"/>
      <c r="G34" s="845"/>
      <c r="H34" s="845"/>
      <c r="I34" s="845"/>
      <c r="J34" s="845"/>
      <c r="K34" s="845"/>
      <c r="L34" s="845"/>
      <c r="M34" s="845"/>
      <c r="N34" s="845"/>
      <c r="O34" s="845"/>
      <c r="P34" s="846"/>
      <c r="Q34" s="847"/>
      <c r="R34" s="848"/>
      <c r="S34" s="848"/>
      <c r="T34" s="848"/>
      <c r="U34" s="848"/>
      <c r="V34" s="848"/>
      <c r="W34" s="848"/>
      <c r="X34" s="848"/>
      <c r="Y34" s="848"/>
      <c r="Z34" s="848"/>
      <c r="AA34" s="848"/>
      <c r="AB34" s="848"/>
      <c r="AC34" s="848"/>
      <c r="AD34" s="848"/>
      <c r="AE34" s="849"/>
      <c r="AF34" s="850"/>
      <c r="AG34" s="851"/>
      <c r="AH34" s="851"/>
      <c r="AI34" s="851"/>
      <c r="AJ34" s="852"/>
      <c r="AK34" s="898"/>
      <c r="AL34" s="894"/>
      <c r="AM34" s="894"/>
      <c r="AN34" s="894"/>
      <c r="AO34" s="894"/>
      <c r="AP34" s="894"/>
      <c r="AQ34" s="894"/>
      <c r="AR34" s="894"/>
      <c r="AS34" s="894"/>
      <c r="AT34" s="894"/>
      <c r="AU34" s="894"/>
      <c r="AV34" s="894"/>
      <c r="AW34" s="894"/>
      <c r="AX34" s="894"/>
      <c r="AY34" s="894"/>
      <c r="AZ34" s="895"/>
      <c r="BA34" s="895"/>
      <c r="BB34" s="895"/>
      <c r="BC34" s="895"/>
      <c r="BD34" s="895"/>
      <c r="BE34" s="896"/>
      <c r="BF34" s="896"/>
      <c r="BG34" s="896"/>
      <c r="BH34" s="896"/>
      <c r="BI34" s="897"/>
      <c r="BJ34" s="228"/>
      <c r="BK34" s="228"/>
      <c r="BL34" s="228"/>
      <c r="BM34" s="228"/>
      <c r="BN34" s="228"/>
      <c r="BO34" s="237"/>
      <c r="BP34" s="237"/>
      <c r="BQ34" s="234">
        <v>28</v>
      </c>
      <c r="BR34" s="235"/>
      <c r="BS34" s="837"/>
      <c r="BT34" s="838"/>
      <c r="BU34" s="838"/>
      <c r="BV34" s="838"/>
      <c r="BW34" s="838"/>
      <c r="BX34" s="838"/>
      <c r="BY34" s="838"/>
      <c r="BZ34" s="838"/>
      <c r="CA34" s="838"/>
      <c r="CB34" s="838"/>
      <c r="CC34" s="838"/>
      <c r="CD34" s="838"/>
      <c r="CE34" s="838"/>
      <c r="CF34" s="838"/>
      <c r="CG34" s="839"/>
      <c r="CH34" s="840"/>
      <c r="CI34" s="841"/>
      <c r="CJ34" s="841"/>
      <c r="CK34" s="841"/>
      <c r="CL34" s="842"/>
      <c r="CM34" s="840"/>
      <c r="CN34" s="841"/>
      <c r="CO34" s="841"/>
      <c r="CP34" s="841"/>
      <c r="CQ34" s="842"/>
      <c r="CR34" s="840"/>
      <c r="CS34" s="841"/>
      <c r="CT34" s="841"/>
      <c r="CU34" s="841"/>
      <c r="CV34" s="842"/>
      <c r="CW34" s="840"/>
      <c r="CX34" s="841"/>
      <c r="CY34" s="841"/>
      <c r="CZ34" s="841"/>
      <c r="DA34" s="842"/>
      <c r="DB34" s="840"/>
      <c r="DC34" s="841"/>
      <c r="DD34" s="841"/>
      <c r="DE34" s="841"/>
      <c r="DF34" s="842"/>
      <c r="DG34" s="840"/>
      <c r="DH34" s="841"/>
      <c r="DI34" s="841"/>
      <c r="DJ34" s="841"/>
      <c r="DK34" s="842"/>
      <c r="DL34" s="840"/>
      <c r="DM34" s="841"/>
      <c r="DN34" s="841"/>
      <c r="DO34" s="841"/>
      <c r="DP34" s="842"/>
      <c r="DQ34" s="840"/>
      <c r="DR34" s="841"/>
      <c r="DS34" s="841"/>
      <c r="DT34" s="841"/>
      <c r="DU34" s="842"/>
      <c r="DV34" s="837"/>
      <c r="DW34" s="838"/>
      <c r="DX34" s="838"/>
      <c r="DY34" s="838"/>
      <c r="DZ34" s="843"/>
      <c r="EA34" s="226"/>
    </row>
    <row r="35" spans="1:131" ht="26.25" customHeight="1" x14ac:dyDescent="0.15">
      <c r="A35" s="238">
        <v>8</v>
      </c>
      <c r="B35" s="844"/>
      <c r="C35" s="845"/>
      <c r="D35" s="845"/>
      <c r="E35" s="845"/>
      <c r="F35" s="845"/>
      <c r="G35" s="845"/>
      <c r="H35" s="845"/>
      <c r="I35" s="845"/>
      <c r="J35" s="845"/>
      <c r="K35" s="845"/>
      <c r="L35" s="845"/>
      <c r="M35" s="845"/>
      <c r="N35" s="845"/>
      <c r="O35" s="845"/>
      <c r="P35" s="846"/>
      <c r="Q35" s="847"/>
      <c r="R35" s="848"/>
      <c r="S35" s="848"/>
      <c r="T35" s="848"/>
      <c r="U35" s="848"/>
      <c r="V35" s="848"/>
      <c r="W35" s="848"/>
      <c r="X35" s="848"/>
      <c r="Y35" s="848"/>
      <c r="Z35" s="848"/>
      <c r="AA35" s="848"/>
      <c r="AB35" s="848"/>
      <c r="AC35" s="848"/>
      <c r="AD35" s="848"/>
      <c r="AE35" s="849"/>
      <c r="AF35" s="850"/>
      <c r="AG35" s="851"/>
      <c r="AH35" s="851"/>
      <c r="AI35" s="851"/>
      <c r="AJ35" s="852"/>
      <c r="AK35" s="898"/>
      <c r="AL35" s="894"/>
      <c r="AM35" s="894"/>
      <c r="AN35" s="894"/>
      <c r="AO35" s="894"/>
      <c r="AP35" s="894"/>
      <c r="AQ35" s="894"/>
      <c r="AR35" s="894"/>
      <c r="AS35" s="894"/>
      <c r="AT35" s="894"/>
      <c r="AU35" s="894"/>
      <c r="AV35" s="894"/>
      <c r="AW35" s="894"/>
      <c r="AX35" s="894"/>
      <c r="AY35" s="894"/>
      <c r="AZ35" s="895"/>
      <c r="BA35" s="895"/>
      <c r="BB35" s="895"/>
      <c r="BC35" s="895"/>
      <c r="BD35" s="895"/>
      <c r="BE35" s="896"/>
      <c r="BF35" s="896"/>
      <c r="BG35" s="896"/>
      <c r="BH35" s="896"/>
      <c r="BI35" s="897"/>
      <c r="BJ35" s="228"/>
      <c r="BK35" s="228"/>
      <c r="BL35" s="228"/>
      <c r="BM35" s="228"/>
      <c r="BN35" s="228"/>
      <c r="BO35" s="237"/>
      <c r="BP35" s="237"/>
      <c r="BQ35" s="234">
        <v>29</v>
      </c>
      <c r="BR35" s="235"/>
      <c r="BS35" s="837"/>
      <c r="BT35" s="838"/>
      <c r="BU35" s="838"/>
      <c r="BV35" s="838"/>
      <c r="BW35" s="838"/>
      <c r="BX35" s="838"/>
      <c r="BY35" s="838"/>
      <c r="BZ35" s="838"/>
      <c r="CA35" s="838"/>
      <c r="CB35" s="838"/>
      <c r="CC35" s="838"/>
      <c r="CD35" s="838"/>
      <c r="CE35" s="838"/>
      <c r="CF35" s="838"/>
      <c r="CG35" s="839"/>
      <c r="CH35" s="840"/>
      <c r="CI35" s="841"/>
      <c r="CJ35" s="841"/>
      <c r="CK35" s="841"/>
      <c r="CL35" s="842"/>
      <c r="CM35" s="840"/>
      <c r="CN35" s="841"/>
      <c r="CO35" s="841"/>
      <c r="CP35" s="841"/>
      <c r="CQ35" s="842"/>
      <c r="CR35" s="840"/>
      <c r="CS35" s="841"/>
      <c r="CT35" s="841"/>
      <c r="CU35" s="841"/>
      <c r="CV35" s="842"/>
      <c r="CW35" s="840"/>
      <c r="CX35" s="841"/>
      <c r="CY35" s="841"/>
      <c r="CZ35" s="841"/>
      <c r="DA35" s="842"/>
      <c r="DB35" s="840"/>
      <c r="DC35" s="841"/>
      <c r="DD35" s="841"/>
      <c r="DE35" s="841"/>
      <c r="DF35" s="842"/>
      <c r="DG35" s="840"/>
      <c r="DH35" s="841"/>
      <c r="DI35" s="841"/>
      <c r="DJ35" s="841"/>
      <c r="DK35" s="842"/>
      <c r="DL35" s="840"/>
      <c r="DM35" s="841"/>
      <c r="DN35" s="841"/>
      <c r="DO35" s="841"/>
      <c r="DP35" s="842"/>
      <c r="DQ35" s="840"/>
      <c r="DR35" s="841"/>
      <c r="DS35" s="841"/>
      <c r="DT35" s="841"/>
      <c r="DU35" s="842"/>
      <c r="DV35" s="837"/>
      <c r="DW35" s="838"/>
      <c r="DX35" s="838"/>
      <c r="DY35" s="838"/>
      <c r="DZ35" s="843"/>
      <c r="EA35" s="226"/>
    </row>
    <row r="36" spans="1:131" ht="26.25" customHeight="1" x14ac:dyDescent="0.15">
      <c r="A36" s="238">
        <v>9</v>
      </c>
      <c r="B36" s="844"/>
      <c r="C36" s="845"/>
      <c r="D36" s="845"/>
      <c r="E36" s="845"/>
      <c r="F36" s="845"/>
      <c r="G36" s="845"/>
      <c r="H36" s="845"/>
      <c r="I36" s="845"/>
      <c r="J36" s="845"/>
      <c r="K36" s="845"/>
      <c r="L36" s="845"/>
      <c r="M36" s="845"/>
      <c r="N36" s="845"/>
      <c r="O36" s="845"/>
      <c r="P36" s="846"/>
      <c r="Q36" s="847"/>
      <c r="R36" s="848"/>
      <c r="S36" s="848"/>
      <c r="T36" s="848"/>
      <c r="U36" s="848"/>
      <c r="V36" s="848"/>
      <c r="W36" s="848"/>
      <c r="X36" s="848"/>
      <c r="Y36" s="848"/>
      <c r="Z36" s="848"/>
      <c r="AA36" s="848"/>
      <c r="AB36" s="848"/>
      <c r="AC36" s="848"/>
      <c r="AD36" s="848"/>
      <c r="AE36" s="849"/>
      <c r="AF36" s="850"/>
      <c r="AG36" s="851"/>
      <c r="AH36" s="851"/>
      <c r="AI36" s="851"/>
      <c r="AJ36" s="852"/>
      <c r="AK36" s="898"/>
      <c r="AL36" s="894"/>
      <c r="AM36" s="894"/>
      <c r="AN36" s="894"/>
      <c r="AO36" s="894"/>
      <c r="AP36" s="894"/>
      <c r="AQ36" s="894"/>
      <c r="AR36" s="894"/>
      <c r="AS36" s="894"/>
      <c r="AT36" s="894"/>
      <c r="AU36" s="894"/>
      <c r="AV36" s="894"/>
      <c r="AW36" s="894"/>
      <c r="AX36" s="894"/>
      <c r="AY36" s="894"/>
      <c r="AZ36" s="895"/>
      <c r="BA36" s="895"/>
      <c r="BB36" s="895"/>
      <c r="BC36" s="895"/>
      <c r="BD36" s="895"/>
      <c r="BE36" s="896"/>
      <c r="BF36" s="896"/>
      <c r="BG36" s="896"/>
      <c r="BH36" s="896"/>
      <c r="BI36" s="897"/>
      <c r="BJ36" s="228"/>
      <c r="BK36" s="228"/>
      <c r="BL36" s="228"/>
      <c r="BM36" s="228"/>
      <c r="BN36" s="228"/>
      <c r="BO36" s="237"/>
      <c r="BP36" s="237"/>
      <c r="BQ36" s="234">
        <v>30</v>
      </c>
      <c r="BR36" s="235"/>
      <c r="BS36" s="837"/>
      <c r="BT36" s="838"/>
      <c r="BU36" s="838"/>
      <c r="BV36" s="838"/>
      <c r="BW36" s="838"/>
      <c r="BX36" s="838"/>
      <c r="BY36" s="838"/>
      <c r="BZ36" s="838"/>
      <c r="CA36" s="838"/>
      <c r="CB36" s="838"/>
      <c r="CC36" s="838"/>
      <c r="CD36" s="838"/>
      <c r="CE36" s="838"/>
      <c r="CF36" s="838"/>
      <c r="CG36" s="839"/>
      <c r="CH36" s="840"/>
      <c r="CI36" s="841"/>
      <c r="CJ36" s="841"/>
      <c r="CK36" s="841"/>
      <c r="CL36" s="842"/>
      <c r="CM36" s="840"/>
      <c r="CN36" s="841"/>
      <c r="CO36" s="841"/>
      <c r="CP36" s="841"/>
      <c r="CQ36" s="842"/>
      <c r="CR36" s="840"/>
      <c r="CS36" s="841"/>
      <c r="CT36" s="841"/>
      <c r="CU36" s="841"/>
      <c r="CV36" s="842"/>
      <c r="CW36" s="840"/>
      <c r="CX36" s="841"/>
      <c r="CY36" s="841"/>
      <c r="CZ36" s="841"/>
      <c r="DA36" s="842"/>
      <c r="DB36" s="840"/>
      <c r="DC36" s="841"/>
      <c r="DD36" s="841"/>
      <c r="DE36" s="841"/>
      <c r="DF36" s="842"/>
      <c r="DG36" s="840"/>
      <c r="DH36" s="841"/>
      <c r="DI36" s="841"/>
      <c r="DJ36" s="841"/>
      <c r="DK36" s="842"/>
      <c r="DL36" s="840"/>
      <c r="DM36" s="841"/>
      <c r="DN36" s="841"/>
      <c r="DO36" s="841"/>
      <c r="DP36" s="842"/>
      <c r="DQ36" s="840"/>
      <c r="DR36" s="841"/>
      <c r="DS36" s="841"/>
      <c r="DT36" s="841"/>
      <c r="DU36" s="842"/>
      <c r="DV36" s="837"/>
      <c r="DW36" s="838"/>
      <c r="DX36" s="838"/>
      <c r="DY36" s="838"/>
      <c r="DZ36" s="843"/>
      <c r="EA36" s="226"/>
    </row>
    <row r="37" spans="1:131" ht="26.25" customHeight="1" x14ac:dyDescent="0.15">
      <c r="A37" s="238">
        <v>10</v>
      </c>
      <c r="B37" s="844"/>
      <c r="C37" s="845"/>
      <c r="D37" s="845"/>
      <c r="E37" s="845"/>
      <c r="F37" s="845"/>
      <c r="G37" s="845"/>
      <c r="H37" s="845"/>
      <c r="I37" s="845"/>
      <c r="J37" s="845"/>
      <c r="K37" s="845"/>
      <c r="L37" s="845"/>
      <c r="M37" s="845"/>
      <c r="N37" s="845"/>
      <c r="O37" s="845"/>
      <c r="P37" s="846"/>
      <c r="Q37" s="847"/>
      <c r="R37" s="848"/>
      <c r="S37" s="848"/>
      <c r="T37" s="848"/>
      <c r="U37" s="848"/>
      <c r="V37" s="848"/>
      <c r="W37" s="848"/>
      <c r="X37" s="848"/>
      <c r="Y37" s="848"/>
      <c r="Z37" s="848"/>
      <c r="AA37" s="848"/>
      <c r="AB37" s="848"/>
      <c r="AC37" s="848"/>
      <c r="AD37" s="848"/>
      <c r="AE37" s="849"/>
      <c r="AF37" s="850"/>
      <c r="AG37" s="851"/>
      <c r="AH37" s="851"/>
      <c r="AI37" s="851"/>
      <c r="AJ37" s="852"/>
      <c r="AK37" s="898"/>
      <c r="AL37" s="894"/>
      <c r="AM37" s="894"/>
      <c r="AN37" s="894"/>
      <c r="AO37" s="894"/>
      <c r="AP37" s="894"/>
      <c r="AQ37" s="894"/>
      <c r="AR37" s="894"/>
      <c r="AS37" s="894"/>
      <c r="AT37" s="894"/>
      <c r="AU37" s="894"/>
      <c r="AV37" s="894"/>
      <c r="AW37" s="894"/>
      <c r="AX37" s="894"/>
      <c r="AY37" s="894"/>
      <c r="AZ37" s="895"/>
      <c r="BA37" s="895"/>
      <c r="BB37" s="895"/>
      <c r="BC37" s="895"/>
      <c r="BD37" s="895"/>
      <c r="BE37" s="896"/>
      <c r="BF37" s="896"/>
      <c r="BG37" s="896"/>
      <c r="BH37" s="896"/>
      <c r="BI37" s="897"/>
      <c r="BJ37" s="228"/>
      <c r="BK37" s="228"/>
      <c r="BL37" s="228"/>
      <c r="BM37" s="228"/>
      <c r="BN37" s="228"/>
      <c r="BO37" s="237"/>
      <c r="BP37" s="237"/>
      <c r="BQ37" s="234">
        <v>31</v>
      </c>
      <c r="BR37" s="235"/>
      <c r="BS37" s="837"/>
      <c r="BT37" s="838"/>
      <c r="BU37" s="838"/>
      <c r="BV37" s="838"/>
      <c r="BW37" s="838"/>
      <c r="BX37" s="838"/>
      <c r="BY37" s="838"/>
      <c r="BZ37" s="838"/>
      <c r="CA37" s="838"/>
      <c r="CB37" s="838"/>
      <c r="CC37" s="838"/>
      <c r="CD37" s="838"/>
      <c r="CE37" s="838"/>
      <c r="CF37" s="838"/>
      <c r="CG37" s="839"/>
      <c r="CH37" s="840"/>
      <c r="CI37" s="841"/>
      <c r="CJ37" s="841"/>
      <c r="CK37" s="841"/>
      <c r="CL37" s="842"/>
      <c r="CM37" s="840"/>
      <c r="CN37" s="841"/>
      <c r="CO37" s="841"/>
      <c r="CP37" s="841"/>
      <c r="CQ37" s="842"/>
      <c r="CR37" s="840"/>
      <c r="CS37" s="841"/>
      <c r="CT37" s="841"/>
      <c r="CU37" s="841"/>
      <c r="CV37" s="842"/>
      <c r="CW37" s="840"/>
      <c r="CX37" s="841"/>
      <c r="CY37" s="841"/>
      <c r="CZ37" s="841"/>
      <c r="DA37" s="842"/>
      <c r="DB37" s="840"/>
      <c r="DC37" s="841"/>
      <c r="DD37" s="841"/>
      <c r="DE37" s="841"/>
      <c r="DF37" s="842"/>
      <c r="DG37" s="840"/>
      <c r="DH37" s="841"/>
      <c r="DI37" s="841"/>
      <c r="DJ37" s="841"/>
      <c r="DK37" s="842"/>
      <c r="DL37" s="840"/>
      <c r="DM37" s="841"/>
      <c r="DN37" s="841"/>
      <c r="DO37" s="841"/>
      <c r="DP37" s="842"/>
      <c r="DQ37" s="840"/>
      <c r="DR37" s="841"/>
      <c r="DS37" s="841"/>
      <c r="DT37" s="841"/>
      <c r="DU37" s="842"/>
      <c r="DV37" s="837"/>
      <c r="DW37" s="838"/>
      <c r="DX37" s="838"/>
      <c r="DY37" s="838"/>
      <c r="DZ37" s="843"/>
      <c r="EA37" s="226"/>
    </row>
    <row r="38" spans="1:131" ht="26.25" customHeight="1" x14ac:dyDescent="0.15">
      <c r="A38" s="238">
        <v>11</v>
      </c>
      <c r="B38" s="844"/>
      <c r="C38" s="845"/>
      <c r="D38" s="845"/>
      <c r="E38" s="845"/>
      <c r="F38" s="845"/>
      <c r="G38" s="845"/>
      <c r="H38" s="845"/>
      <c r="I38" s="845"/>
      <c r="J38" s="845"/>
      <c r="K38" s="845"/>
      <c r="L38" s="845"/>
      <c r="M38" s="845"/>
      <c r="N38" s="845"/>
      <c r="O38" s="845"/>
      <c r="P38" s="846"/>
      <c r="Q38" s="847"/>
      <c r="R38" s="848"/>
      <c r="S38" s="848"/>
      <c r="T38" s="848"/>
      <c r="U38" s="848"/>
      <c r="V38" s="848"/>
      <c r="W38" s="848"/>
      <c r="X38" s="848"/>
      <c r="Y38" s="848"/>
      <c r="Z38" s="848"/>
      <c r="AA38" s="848"/>
      <c r="AB38" s="848"/>
      <c r="AC38" s="848"/>
      <c r="AD38" s="848"/>
      <c r="AE38" s="849"/>
      <c r="AF38" s="850"/>
      <c r="AG38" s="851"/>
      <c r="AH38" s="851"/>
      <c r="AI38" s="851"/>
      <c r="AJ38" s="852"/>
      <c r="AK38" s="898"/>
      <c r="AL38" s="894"/>
      <c r="AM38" s="894"/>
      <c r="AN38" s="894"/>
      <c r="AO38" s="894"/>
      <c r="AP38" s="894"/>
      <c r="AQ38" s="894"/>
      <c r="AR38" s="894"/>
      <c r="AS38" s="894"/>
      <c r="AT38" s="894"/>
      <c r="AU38" s="894"/>
      <c r="AV38" s="894"/>
      <c r="AW38" s="894"/>
      <c r="AX38" s="894"/>
      <c r="AY38" s="894"/>
      <c r="AZ38" s="895"/>
      <c r="BA38" s="895"/>
      <c r="BB38" s="895"/>
      <c r="BC38" s="895"/>
      <c r="BD38" s="895"/>
      <c r="BE38" s="896"/>
      <c r="BF38" s="896"/>
      <c r="BG38" s="896"/>
      <c r="BH38" s="896"/>
      <c r="BI38" s="897"/>
      <c r="BJ38" s="228"/>
      <c r="BK38" s="228"/>
      <c r="BL38" s="228"/>
      <c r="BM38" s="228"/>
      <c r="BN38" s="228"/>
      <c r="BO38" s="237"/>
      <c r="BP38" s="237"/>
      <c r="BQ38" s="234">
        <v>32</v>
      </c>
      <c r="BR38" s="235"/>
      <c r="BS38" s="837"/>
      <c r="BT38" s="838"/>
      <c r="BU38" s="838"/>
      <c r="BV38" s="838"/>
      <c r="BW38" s="838"/>
      <c r="BX38" s="838"/>
      <c r="BY38" s="838"/>
      <c r="BZ38" s="838"/>
      <c r="CA38" s="838"/>
      <c r="CB38" s="838"/>
      <c r="CC38" s="838"/>
      <c r="CD38" s="838"/>
      <c r="CE38" s="838"/>
      <c r="CF38" s="838"/>
      <c r="CG38" s="839"/>
      <c r="CH38" s="840"/>
      <c r="CI38" s="841"/>
      <c r="CJ38" s="841"/>
      <c r="CK38" s="841"/>
      <c r="CL38" s="842"/>
      <c r="CM38" s="840"/>
      <c r="CN38" s="841"/>
      <c r="CO38" s="841"/>
      <c r="CP38" s="841"/>
      <c r="CQ38" s="842"/>
      <c r="CR38" s="840"/>
      <c r="CS38" s="841"/>
      <c r="CT38" s="841"/>
      <c r="CU38" s="841"/>
      <c r="CV38" s="842"/>
      <c r="CW38" s="840"/>
      <c r="CX38" s="841"/>
      <c r="CY38" s="841"/>
      <c r="CZ38" s="841"/>
      <c r="DA38" s="842"/>
      <c r="DB38" s="840"/>
      <c r="DC38" s="841"/>
      <c r="DD38" s="841"/>
      <c r="DE38" s="841"/>
      <c r="DF38" s="842"/>
      <c r="DG38" s="840"/>
      <c r="DH38" s="841"/>
      <c r="DI38" s="841"/>
      <c r="DJ38" s="841"/>
      <c r="DK38" s="842"/>
      <c r="DL38" s="840"/>
      <c r="DM38" s="841"/>
      <c r="DN38" s="841"/>
      <c r="DO38" s="841"/>
      <c r="DP38" s="842"/>
      <c r="DQ38" s="840"/>
      <c r="DR38" s="841"/>
      <c r="DS38" s="841"/>
      <c r="DT38" s="841"/>
      <c r="DU38" s="842"/>
      <c r="DV38" s="837"/>
      <c r="DW38" s="838"/>
      <c r="DX38" s="838"/>
      <c r="DY38" s="838"/>
      <c r="DZ38" s="843"/>
      <c r="EA38" s="226"/>
    </row>
    <row r="39" spans="1:131" ht="26.25" customHeight="1" x14ac:dyDescent="0.15">
      <c r="A39" s="238">
        <v>12</v>
      </c>
      <c r="B39" s="844"/>
      <c r="C39" s="845"/>
      <c r="D39" s="845"/>
      <c r="E39" s="845"/>
      <c r="F39" s="845"/>
      <c r="G39" s="845"/>
      <c r="H39" s="845"/>
      <c r="I39" s="845"/>
      <c r="J39" s="845"/>
      <c r="K39" s="845"/>
      <c r="L39" s="845"/>
      <c r="M39" s="845"/>
      <c r="N39" s="845"/>
      <c r="O39" s="845"/>
      <c r="P39" s="846"/>
      <c r="Q39" s="847"/>
      <c r="R39" s="848"/>
      <c r="S39" s="848"/>
      <c r="T39" s="848"/>
      <c r="U39" s="848"/>
      <c r="V39" s="848"/>
      <c r="W39" s="848"/>
      <c r="X39" s="848"/>
      <c r="Y39" s="848"/>
      <c r="Z39" s="848"/>
      <c r="AA39" s="848"/>
      <c r="AB39" s="848"/>
      <c r="AC39" s="848"/>
      <c r="AD39" s="848"/>
      <c r="AE39" s="849"/>
      <c r="AF39" s="850"/>
      <c r="AG39" s="851"/>
      <c r="AH39" s="851"/>
      <c r="AI39" s="851"/>
      <c r="AJ39" s="852"/>
      <c r="AK39" s="898"/>
      <c r="AL39" s="894"/>
      <c r="AM39" s="894"/>
      <c r="AN39" s="894"/>
      <c r="AO39" s="894"/>
      <c r="AP39" s="894"/>
      <c r="AQ39" s="894"/>
      <c r="AR39" s="894"/>
      <c r="AS39" s="894"/>
      <c r="AT39" s="894"/>
      <c r="AU39" s="894"/>
      <c r="AV39" s="894"/>
      <c r="AW39" s="894"/>
      <c r="AX39" s="894"/>
      <c r="AY39" s="894"/>
      <c r="AZ39" s="895"/>
      <c r="BA39" s="895"/>
      <c r="BB39" s="895"/>
      <c r="BC39" s="895"/>
      <c r="BD39" s="895"/>
      <c r="BE39" s="896"/>
      <c r="BF39" s="896"/>
      <c r="BG39" s="896"/>
      <c r="BH39" s="896"/>
      <c r="BI39" s="897"/>
      <c r="BJ39" s="228"/>
      <c r="BK39" s="228"/>
      <c r="BL39" s="228"/>
      <c r="BM39" s="228"/>
      <c r="BN39" s="228"/>
      <c r="BO39" s="237"/>
      <c r="BP39" s="237"/>
      <c r="BQ39" s="234">
        <v>33</v>
      </c>
      <c r="BR39" s="235"/>
      <c r="BS39" s="837"/>
      <c r="BT39" s="838"/>
      <c r="BU39" s="838"/>
      <c r="BV39" s="838"/>
      <c r="BW39" s="838"/>
      <c r="BX39" s="838"/>
      <c r="BY39" s="838"/>
      <c r="BZ39" s="838"/>
      <c r="CA39" s="838"/>
      <c r="CB39" s="838"/>
      <c r="CC39" s="838"/>
      <c r="CD39" s="838"/>
      <c r="CE39" s="838"/>
      <c r="CF39" s="838"/>
      <c r="CG39" s="839"/>
      <c r="CH39" s="840"/>
      <c r="CI39" s="841"/>
      <c r="CJ39" s="841"/>
      <c r="CK39" s="841"/>
      <c r="CL39" s="842"/>
      <c r="CM39" s="840"/>
      <c r="CN39" s="841"/>
      <c r="CO39" s="841"/>
      <c r="CP39" s="841"/>
      <c r="CQ39" s="842"/>
      <c r="CR39" s="840"/>
      <c r="CS39" s="841"/>
      <c r="CT39" s="841"/>
      <c r="CU39" s="841"/>
      <c r="CV39" s="842"/>
      <c r="CW39" s="840"/>
      <c r="CX39" s="841"/>
      <c r="CY39" s="841"/>
      <c r="CZ39" s="841"/>
      <c r="DA39" s="842"/>
      <c r="DB39" s="840"/>
      <c r="DC39" s="841"/>
      <c r="DD39" s="841"/>
      <c r="DE39" s="841"/>
      <c r="DF39" s="842"/>
      <c r="DG39" s="840"/>
      <c r="DH39" s="841"/>
      <c r="DI39" s="841"/>
      <c r="DJ39" s="841"/>
      <c r="DK39" s="842"/>
      <c r="DL39" s="840"/>
      <c r="DM39" s="841"/>
      <c r="DN39" s="841"/>
      <c r="DO39" s="841"/>
      <c r="DP39" s="842"/>
      <c r="DQ39" s="840"/>
      <c r="DR39" s="841"/>
      <c r="DS39" s="841"/>
      <c r="DT39" s="841"/>
      <c r="DU39" s="842"/>
      <c r="DV39" s="837"/>
      <c r="DW39" s="838"/>
      <c r="DX39" s="838"/>
      <c r="DY39" s="838"/>
      <c r="DZ39" s="843"/>
      <c r="EA39" s="226"/>
    </row>
    <row r="40" spans="1:131" ht="26.25" customHeight="1" x14ac:dyDescent="0.15">
      <c r="A40" s="234">
        <v>13</v>
      </c>
      <c r="B40" s="844"/>
      <c r="C40" s="845"/>
      <c r="D40" s="845"/>
      <c r="E40" s="845"/>
      <c r="F40" s="845"/>
      <c r="G40" s="845"/>
      <c r="H40" s="845"/>
      <c r="I40" s="845"/>
      <c r="J40" s="845"/>
      <c r="K40" s="845"/>
      <c r="L40" s="845"/>
      <c r="M40" s="845"/>
      <c r="N40" s="845"/>
      <c r="O40" s="845"/>
      <c r="P40" s="846"/>
      <c r="Q40" s="847"/>
      <c r="R40" s="848"/>
      <c r="S40" s="848"/>
      <c r="T40" s="848"/>
      <c r="U40" s="848"/>
      <c r="V40" s="848"/>
      <c r="W40" s="848"/>
      <c r="X40" s="848"/>
      <c r="Y40" s="848"/>
      <c r="Z40" s="848"/>
      <c r="AA40" s="848"/>
      <c r="AB40" s="848"/>
      <c r="AC40" s="848"/>
      <c r="AD40" s="848"/>
      <c r="AE40" s="849"/>
      <c r="AF40" s="850"/>
      <c r="AG40" s="851"/>
      <c r="AH40" s="851"/>
      <c r="AI40" s="851"/>
      <c r="AJ40" s="852"/>
      <c r="AK40" s="898"/>
      <c r="AL40" s="894"/>
      <c r="AM40" s="894"/>
      <c r="AN40" s="894"/>
      <c r="AO40" s="894"/>
      <c r="AP40" s="894"/>
      <c r="AQ40" s="894"/>
      <c r="AR40" s="894"/>
      <c r="AS40" s="894"/>
      <c r="AT40" s="894"/>
      <c r="AU40" s="894"/>
      <c r="AV40" s="894"/>
      <c r="AW40" s="894"/>
      <c r="AX40" s="894"/>
      <c r="AY40" s="894"/>
      <c r="AZ40" s="895"/>
      <c r="BA40" s="895"/>
      <c r="BB40" s="895"/>
      <c r="BC40" s="895"/>
      <c r="BD40" s="895"/>
      <c r="BE40" s="896"/>
      <c r="BF40" s="896"/>
      <c r="BG40" s="896"/>
      <c r="BH40" s="896"/>
      <c r="BI40" s="897"/>
      <c r="BJ40" s="228"/>
      <c r="BK40" s="228"/>
      <c r="BL40" s="228"/>
      <c r="BM40" s="228"/>
      <c r="BN40" s="228"/>
      <c r="BO40" s="237"/>
      <c r="BP40" s="237"/>
      <c r="BQ40" s="234">
        <v>34</v>
      </c>
      <c r="BR40" s="235"/>
      <c r="BS40" s="837"/>
      <c r="BT40" s="838"/>
      <c r="BU40" s="838"/>
      <c r="BV40" s="838"/>
      <c r="BW40" s="838"/>
      <c r="BX40" s="838"/>
      <c r="BY40" s="838"/>
      <c r="BZ40" s="838"/>
      <c r="CA40" s="838"/>
      <c r="CB40" s="838"/>
      <c r="CC40" s="838"/>
      <c r="CD40" s="838"/>
      <c r="CE40" s="838"/>
      <c r="CF40" s="838"/>
      <c r="CG40" s="839"/>
      <c r="CH40" s="840"/>
      <c r="CI40" s="841"/>
      <c r="CJ40" s="841"/>
      <c r="CK40" s="841"/>
      <c r="CL40" s="842"/>
      <c r="CM40" s="840"/>
      <c r="CN40" s="841"/>
      <c r="CO40" s="841"/>
      <c r="CP40" s="841"/>
      <c r="CQ40" s="842"/>
      <c r="CR40" s="840"/>
      <c r="CS40" s="841"/>
      <c r="CT40" s="841"/>
      <c r="CU40" s="841"/>
      <c r="CV40" s="842"/>
      <c r="CW40" s="840"/>
      <c r="CX40" s="841"/>
      <c r="CY40" s="841"/>
      <c r="CZ40" s="841"/>
      <c r="DA40" s="842"/>
      <c r="DB40" s="840"/>
      <c r="DC40" s="841"/>
      <c r="DD40" s="841"/>
      <c r="DE40" s="841"/>
      <c r="DF40" s="842"/>
      <c r="DG40" s="840"/>
      <c r="DH40" s="841"/>
      <c r="DI40" s="841"/>
      <c r="DJ40" s="841"/>
      <c r="DK40" s="842"/>
      <c r="DL40" s="840"/>
      <c r="DM40" s="841"/>
      <c r="DN40" s="841"/>
      <c r="DO40" s="841"/>
      <c r="DP40" s="842"/>
      <c r="DQ40" s="840"/>
      <c r="DR40" s="841"/>
      <c r="DS40" s="841"/>
      <c r="DT40" s="841"/>
      <c r="DU40" s="842"/>
      <c r="DV40" s="837"/>
      <c r="DW40" s="838"/>
      <c r="DX40" s="838"/>
      <c r="DY40" s="838"/>
      <c r="DZ40" s="843"/>
      <c r="EA40" s="226"/>
    </row>
    <row r="41" spans="1:131" ht="26.25" customHeight="1" x14ac:dyDescent="0.15">
      <c r="A41" s="234">
        <v>14</v>
      </c>
      <c r="B41" s="844"/>
      <c r="C41" s="845"/>
      <c r="D41" s="845"/>
      <c r="E41" s="845"/>
      <c r="F41" s="845"/>
      <c r="G41" s="845"/>
      <c r="H41" s="845"/>
      <c r="I41" s="845"/>
      <c r="J41" s="845"/>
      <c r="K41" s="845"/>
      <c r="L41" s="845"/>
      <c r="M41" s="845"/>
      <c r="N41" s="845"/>
      <c r="O41" s="845"/>
      <c r="P41" s="846"/>
      <c r="Q41" s="847"/>
      <c r="R41" s="848"/>
      <c r="S41" s="848"/>
      <c r="T41" s="848"/>
      <c r="U41" s="848"/>
      <c r="V41" s="848"/>
      <c r="W41" s="848"/>
      <c r="X41" s="848"/>
      <c r="Y41" s="848"/>
      <c r="Z41" s="848"/>
      <c r="AA41" s="848"/>
      <c r="AB41" s="848"/>
      <c r="AC41" s="848"/>
      <c r="AD41" s="848"/>
      <c r="AE41" s="849"/>
      <c r="AF41" s="850"/>
      <c r="AG41" s="851"/>
      <c r="AH41" s="851"/>
      <c r="AI41" s="851"/>
      <c r="AJ41" s="852"/>
      <c r="AK41" s="898"/>
      <c r="AL41" s="894"/>
      <c r="AM41" s="894"/>
      <c r="AN41" s="894"/>
      <c r="AO41" s="894"/>
      <c r="AP41" s="894"/>
      <c r="AQ41" s="894"/>
      <c r="AR41" s="894"/>
      <c r="AS41" s="894"/>
      <c r="AT41" s="894"/>
      <c r="AU41" s="894"/>
      <c r="AV41" s="894"/>
      <c r="AW41" s="894"/>
      <c r="AX41" s="894"/>
      <c r="AY41" s="894"/>
      <c r="AZ41" s="895"/>
      <c r="BA41" s="895"/>
      <c r="BB41" s="895"/>
      <c r="BC41" s="895"/>
      <c r="BD41" s="895"/>
      <c r="BE41" s="896"/>
      <c r="BF41" s="896"/>
      <c r="BG41" s="896"/>
      <c r="BH41" s="896"/>
      <c r="BI41" s="897"/>
      <c r="BJ41" s="228"/>
      <c r="BK41" s="228"/>
      <c r="BL41" s="228"/>
      <c r="BM41" s="228"/>
      <c r="BN41" s="228"/>
      <c r="BO41" s="237"/>
      <c r="BP41" s="237"/>
      <c r="BQ41" s="234">
        <v>35</v>
      </c>
      <c r="BR41" s="235"/>
      <c r="BS41" s="837"/>
      <c r="BT41" s="838"/>
      <c r="BU41" s="838"/>
      <c r="BV41" s="838"/>
      <c r="BW41" s="838"/>
      <c r="BX41" s="838"/>
      <c r="BY41" s="838"/>
      <c r="BZ41" s="838"/>
      <c r="CA41" s="838"/>
      <c r="CB41" s="838"/>
      <c r="CC41" s="838"/>
      <c r="CD41" s="838"/>
      <c r="CE41" s="838"/>
      <c r="CF41" s="838"/>
      <c r="CG41" s="839"/>
      <c r="CH41" s="840"/>
      <c r="CI41" s="841"/>
      <c r="CJ41" s="841"/>
      <c r="CK41" s="841"/>
      <c r="CL41" s="842"/>
      <c r="CM41" s="840"/>
      <c r="CN41" s="841"/>
      <c r="CO41" s="841"/>
      <c r="CP41" s="841"/>
      <c r="CQ41" s="842"/>
      <c r="CR41" s="840"/>
      <c r="CS41" s="841"/>
      <c r="CT41" s="841"/>
      <c r="CU41" s="841"/>
      <c r="CV41" s="842"/>
      <c r="CW41" s="840"/>
      <c r="CX41" s="841"/>
      <c r="CY41" s="841"/>
      <c r="CZ41" s="841"/>
      <c r="DA41" s="842"/>
      <c r="DB41" s="840"/>
      <c r="DC41" s="841"/>
      <c r="DD41" s="841"/>
      <c r="DE41" s="841"/>
      <c r="DF41" s="842"/>
      <c r="DG41" s="840"/>
      <c r="DH41" s="841"/>
      <c r="DI41" s="841"/>
      <c r="DJ41" s="841"/>
      <c r="DK41" s="842"/>
      <c r="DL41" s="840"/>
      <c r="DM41" s="841"/>
      <c r="DN41" s="841"/>
      <c r="DO41" s="841"/>
      <c r="DP41" s="842"/>
      <c r="DQ41" s="840"/>
      <c r="DR41" s="841"/>
      <c r="DS41" s="841"/>
      <c r="DT41" s="841"/>
      <c r="DU41" s="842"/>
      <c r="DV41" s="837"/>
      <c r="DW41" s="838"/>
      <c r="DX41" s="838"/>
      <c r="DY41" s="838"/>
      <c r="DZ41" s="843"/>
      <c r="EA41" s="226"/>
    </row>
    <row r="42" spans="1:131" ht="26.25" customHeight="1" x14ac:dyDescent="0.15">
      <c r="A42" s="234">
        <v>15</v>
      </c>
      <c r="B42" s="844"/>
      <c r="C42" s="845"/>
      <c r="D42" s="845"/>
      <c r="E42" s="845"/>
      <c r="F42" s="845"/>
      <c r="G42" s="845"/>
      <c r="H42" s="845"/>
      <c r="I42" s="845"/>
      <c r="J42" s="845"/>
      <c r="K42" s="845"/>
      <c r="L42" s="845"/>
      <c r="M42" s="845"/>
      <c r="N42" s="845"/>
      <c r="O42" s="845"/>
      <c r="P42" s="846"/>
      <c r="Q42" s="847"/>
      <c r="R42" s="848"/>
      <c r="S42" s="848"/>
      <c r="T42" s="848"/>
      <c r="U42" s="848"/>
      <c r="V42" s="848"/>
      <c r="W42" s="848"/>
      <c r="X42" s="848"/>
      <c r="Y42" s="848"/>
      <c r="Z42" s="848"/>
      <c r="AA42" s="848"/>
      <c r="AB42" s="848"/>
      <c r="AC42" s="848"/>
      <c r="AD42" s="848"/>
      <c r="AE42" s="849"/>
      <c r="AF42" s="850"/>
      <c r="AG42" s="851"/>
      <c r="AH42" s="851"/>
      <c r="AI42" s="851"/>
      <c r="AJ42" s="852"/>
      <c r="AK42" s="898"/>
      <c r="AL42" s="894"/>
      <c r="AM42" s="894"/>
      <c r="AN42" s="894"/>
      <c r="AO42" s="894"/>
      <c r="AP42" s="894"/>
      <c r="AQ42" s="894"/>
      <c r="AR42" s="894"/>
      <c r="AS42" s="894"/>
      <c r="AT42" s="894"/>
      <c r="AU42" s="894"/>
      <c r="AV42" s="894"/>
      <c r="AW42" s="894"/>
      <c r="AX42" s="894"/>
      <c r="AY42" s="894"/>
      <c r="AZ42" s="895"/>
      <c r="BA42" s="895"/>
      <c r="BB42" s="895"/>
      <c r="BC42" s="895"/>
      <c r="BD42" s="895"/>
      <c r="BE42" s="896"/>
      <c r="BF42" s="896"/>
      <c r="BG42" s="896"/>
      <c r="BH42" s="896"/>
      <c r="BI42" s="897"/>
      <c r="BJ42" s="228"/>
      <c r="BK42" s="228"/>
      <c r="BL42" s="228"/>
      <c r="BM42" s="228"/>
      <c r="BN42" s="228"/>
      <c r="BO42" s="237"/>
      <c r="BP42" s="237"/>
      <c r="BQ42" s="234">
        <v>36</v>
      </c>
      <c r="BR42" s="235"/>
      <c r="BS42" s="837"/>
      <c r="BT42" s="838"/>
      <c r="BU42" s="838"/>
      <c r="BV42" s="838"/>
      <c r="BW42" s="838"/>
      <c r="BX42" s="838"/>
      <c r="BY42" s="838"/>
      <c r="BZ42" s="838"/>
      <c r="CA42" s="838"/>
      <c r="CB42" s="838"/>
      <c r="CC42" s="838"/>
      <c r="CD42" s="838"/>
      <c r="CE42" s="838"/>
      <c r="CF42" s="838"/>
      <c r="CG42" s="839"/>
      <c r="CH42" s="840"/>
      <c r="CI42" s="841"/>
      <c r="CJ42" s="841"/>
      <c r="CK42" s="841"/>
      <c r="CL42" s="842"/>
      <c r="CM42" s="840"/>
      <c r="CN42" s="841"/>
      <c r="CO42" s="841"/>
      <c r="CP42" s="841"/>
      <c r="CQ42" s="842"/>
      <c r="CR42" s="840"/>
      <c r="CS42" s="841"/>
      <c r="CT42" s="841"/>
      <c r="CU42" s="841"/>
      <c r="CV42" s="842"/>
      <c r="CW42" s="840"/>
      <c r="CX42" s="841"/>
      <c r="CY42" s="841"/>
      <c r="CZ42" s="841"/>
      <c r="DA42" s="842"/>
      <c r="DB42" s="840"/>
      <c r="DC42" s="841"/>
      <c r="DD42" s="841"/>
      <c r="DE42" s="841"/>
      <c r="DF42" s="842"/>
      <c r="DG42" s="840"/>
      <c r="DH42" s="841"/>
      <c r="DI42" s="841"/>
      <c r="DJ42" s="841"/>
      <c r="DK42" s="842"/>
      <c r="DL42" s="840"/>
      <c r="DM42" s="841"/>
      <c r="DN42" s="841"/>
      <c r="DO42" s="841"/>
      <c r="DP42" s="842"/>
      <c r="DQ42" s="840"/>
      <c r="DR42" s="841"/>
      <c r="DS42" s="841"/>
      <c r="DT42" s="841"/>
      <c r="DU42" s="842"/>
      <c r="DV42" s="837"/>
      <c r="DW42" s="838"/>
      <c r="DX42" s="838"/>
      <c r="DY42" s="838"/>
      <c r="DZ42" s="843"/>
      <c r="EA42" s="226"/>
    </row>
    <row r="43" spans="1:131" ht="26.25" customHeight="1" x14ac:dyDescent="0.15">
      <c r="A43" s="234">
        <v>16</v>
      </c>
      <c r="B43" s="844"/>
      <c r="C43" s="845"/>
      <c r="D43" s="845"/>
      <c r="E43" s="845"/>
      <c r="F43" s="845"/>
      <c r="G43" s="845"/>
      <c r="H43" s="845"/>
      <c r="I43" s="845"/>
      <c r="J43" s="845"/>
      <c r="K43" s="845"/>
      <c r="L43" s="845"/>
      <c r="M43" s="845"/>
      <c r="N43" s="845"/>
      <c r="O43" s="845"/>
      <c r="P43" s="846"/>
      <c r="Q43" s="847"/>
      <c r="R43" s="848"/>
      <c r="S43" s="848"/>
      <c r="T43" s="848"/>
      <c r="U43" s="848"/>
      <c r="V43" s="848"/>
      <c r="W43" s="848"/>
      <c r="X43" s="848"/>
      <c r="Y43" s="848"/>
      <c r="Z43" s="848"/>
      <c r="AA43" s="848"/>
      <c r="AB43" s="848"/>
      <c r="AC43" s="848"/>
      <c r="AD43" s="848"/>
      <c r="AE43" s="849"/>
      <c r="AF43" s="850"/>
      <c r="AG43" s="851"/>
      <c r="AH43" s="851"/>
      <c r="AI43" s="851"/>
      <c r="AJ43" s="852"/>
      <c r="AK43" s="898"/>
      <c r="AL43" s="894"/>
      <c r="AM43" s="894"/>
      <c r="AN43" s="894"/>
      <c r="AO43" s="894"/>
      <c r="AP43" s="894"/>
      <c r="AQ43" s="894"/>
      <c r="AR43" s="894"/>
      <c r="AS43" s="894"/>
      <c r="AT43" s="894"/>
      <c r="AU43" s="894"/>
      <c r="AV43" s="894"/>
      <c r="AW43" s="894"/>
      <c r="AX43" s="894"/>
      <c r="AY43" s="894"/>
      <c r="AZ43" s="895"/>
      <c r="BA43" s="895"/>
      <c r="BB43" s="895"/>
      <c r="BC43" s="895"/>
      <c r="BD43" s="895"/>
      <c r="BE43" s="896"/>
      <c r="BF43" s="896"/>
      <c r="BG43" s="896"/>
      <c r="BH43" s="896"/>
      <c r="BI43" s="897"/>
      <c r="BJ43" s="228"/>
      <c r="BK43" s="228"/>
      <c r="BL43" s="228"/>
      <c r="BM43" s="228"/>
      <c r="BN43" s="228"/>
      <c r="BO43" s="237"/>
      <c r="BP43" s="237"/>
      <c r="BQ43" s="234">
        <v>37</v>
      </c>
      <c r="BR43" s="235"/>
      <c r="BS43" s="837"/>
      <c r="BT43" s="838"/>
      <c r="BU43" s="838"/>
      <c r="BV43" s="838"/>
      <c r="BW43" s="838"/>
      <c r="BX43" s="838"/>
      <c r="BY43" s="838"/>
      <c r="BZ43" s="838"/>
      <c r="CA43" s="838"/>
      <c r="CB43" s="838"/>
      <c r="CC43" s="838"/>
      <c r="CD43" s="838"/>
      <c r="CE43" s="838"/>
      <c r="CF43" s="838"/>
      <c r="CG43" s="839"/>
      <c r="CH43" s="840"/>
      <c r="CI43" s="841"/>
      <c r="CJ43" s="841"/>
      <c r="CK43" s="841"/>
      <c r="CL43" s="842"/>
      <c r="CM43" s="840"/>
      <c r="CN43" s="841"/>
      <c r="CO43" s="841"/>
      <c r="CP43" s="841"/>
      <c r="CQ43" s="842"/>
      <c r="CR43" s="840"/>
      <c r="CS43" s="841"/>
      <c r="CT43" s="841"/>
      <c r="CU43" s="841"/>
      <c r="CV43" s="842"/>
      <c r="CW43" s="840"/>
      <c r="CX43" s="841"/>
      <c r="CY43" s="841"/>
      <c r="CZ43" s="841"/>
      <c r="DA43" s="842"/>
      <c r="DB43" s="840"/>
      <c r="DC43" s="841"/>
      <c r="DD43" s="841"/>
      <c r="DE43" s="841"/>
      <c r="DF43" s="842"/>
      <c r="DG43" s="840"/>
      <c r="DH43" s="841"/>
      <c r="DI43" s="841"/>
      <c r="DJ43" s="841"/>
      <c r="DK43" s="842"/>
      <c r="DL43" s="840"/>
      <c r="DM43" s="841"/>
      <c r="DN43" s="841"/>
      <c r="DO43" s="841"/>
      <c r="DP43" s="842"/>
      <c r="DQ43" s="840"/>
      <c r="DR43" s="841"/>
      <c r="DS43" s="841"/>
      <c r="DT43" s="841"/>
      <c r="DU43" s="842"/>
      <c r="DV43" s="837"/>
      <c r="DW43" s="838"/>
      <c r="DX43" s="838"/>
      <c r="DY43" s="838"/>
      <c r="DZ43" s="843"/>
      <c r="EA43" s="226"/>
    </row>
    <row r="44" spans="1:131" ht="26.25" customHeight="1" x14ac:dyDescent="0.15">
      <c r="A44" s="234">
        <v>17</v>
      </c>
      <c r="B44" s="844"/>
      <c r="C44" s="845"/>
      <c r="D44" s="845"/>
      <c r="E44" s="845"/>
      <c r="F44" s="845"/>
      <c r="G44" s="845"/>
      <c r="H44" s="845"/>
      <c r="I44" s="845"/>
      <c r="J44" s="845"/>
      <c r="K44" s="845"/>
      <c r="L44" s="845"/>
      <c r="M44" s="845"/>
      <c r="N44" s="845"/>
      <c r="O44" s="845"/>
      <c r="P44" s="846"/>
      <c r="Q44" s="847"/>
      <c r="R44" s="848"/>
      <c r="S44" s="848"/>
      <c r="T44" s="848"/>
      <c r="U44" s="848"/>
      <c r="V44" s="848"/>
      <c r="W44" s="848"/>
      <c r="X44" s="848"/>
      <c r="Y44" s="848"/>
      <c r="Z44" s="848"/>
      <c r="AA44" s="848"/>
      <c r="AB44" s="848"/>
      <c r="AC44" s="848"/>
      <c r="AD44" s="848"/>
      <c r="AE44" s="849"/>
      <c r="AF44" s="850"/>
      <c r="AG44" s="851"/>
      <c r="AH44" s="851"/>
      <c r="AI44" s="851"/>
      <c r="AJ44" s="852"/>
      <c r="AK44" s="898"/>
      <c r="AL44" s="894"/>
      <c r="AM44" s="894"/>
      <c r="AN44" s="894"/>
      <c r="AO44" s="894"/>
      <c r="AP44" s="894"/>
      <c r="AQ44" s="894"/>
      <c r="AR44" s="894"/>
      <c r="AS44" s="894"/>
      <c r="AT44" s="894"/>
      <c r="AU44" s="894"/>
      <c r="AV44" s="894"/>
      <c r="AW44" s="894"/>
      <c r="AX44" s="894"/>
      <c r="AY44" s="894"/>
      <c r="AZ44" s="895"/>
      <c r="BA44" s="895"/>
      <c r="BB44" s="895"/>
      <c r="BC44" s="895"/>
      <c r="BD44" s="895"/>
      <c r="BE44" s="896"/>
      <c r="BF44" s="896"/>
      <c r="BG44" s="896"/>
      <c r="BH44" s="896"/>
      <c r="BI44" s="897"/>
      <c r="BJ44" s="228"/>
      <c r="BK44" s="228"/>
      <c r="BL44" s="228"/>
      <c r="BM44" s="228"/>
      <c r="BN44" s="228"/>
      <c r="BO44" s="237"/>
      <c r="BP44" s="237"/>
      <c r="BQ44" s="234">
        <v>38</v>
      </c>
      <c r="BR44" s="235"/>
      <c r="BS44" s="837"/>
      <c r="BT44" s="838"/>
      <c r="BU44" s="838"/>
      <c r="BV44" s="838"/>
      <c r="BW44" s="838"/>
      <c r="BX44" s="838"/>
      <c r="BY44" s="838"/>
      <c r="BZ44" s="838"/>
      <c r="CA44" s="838"/>
      <c r="CB44" s="838"/>
      <c r="CC44" s="838"/>
      <c r="CD44" s="838"/>
      <c r="CE44" s="838"/>
      <c r="CF44" s="838"/>
      <c r="CG44" s="839"/>
      <c r="CH44" s="840"/>
      <c r="CI44" s="841"/>
      <c r="CJ44" s="841"/>
      <c r="CK44" s="841"/>
      <c r="CL44" s="842"/>
      <c r="CM44" s="840"/>
      <c r="CN44" s="841"/>
      <c r="CO44" s="841"/>
      <c r="CP44" s="841"/>
      <c r="CQ44" s="842"/>
      <c r="CR44" s="840"/>
      <c r="CS44" s="841"/>
      <c r="CT44" s="841"/>
      <c r="CU44" s="841"/>
      <c r="CV44" s="842"/>
      <c r="CW44" s="840"/>
      <c r="CX44" s="841"/>
      <c r="CY44" s="841"/>
      <c r="CZ44" s="841"/>
      <c r="DA44" s="842"/>
      <c r="DB44" s="840"/>
      <c r="DC44" s="841"/>
      <c r="DD44" s="841"/>
      <c r="DE44" s="841"/>
      <c r="DF44" s="842"/>
      <c r="DG44" s="840"/>
      <c r="DH44" s="841"/>
      <c r="DI44" s="841"/>
      <c r="DJ44" s="841"/>
      <c r="DK44" s="842"/>
      <c r="DL44" s="840"/>
      <c r="DM44" s="841"/>
      <c r="DN44" s="841"/>
      <c r="DO44" s="841"/>
      <c r="DP44" s="842"/>
      <c r="DQ44" s="840"/>
      <c r="DR44" s="841"/>
      <c r="DS44" s="841"/>
      <c r="DT44" s="841"/>
      <c r="DU44" s="842"/>
      <c r="DV44" s="837"/>
      <c r="DW44" s="838"/>
      <c r="DX44" s="838"/>
      <c r="DY44" s="838"/>
      <c r="DZ44" s="843"/>
      <c r="EA44" s="226"/>
    </row>
    <row r="45" spans="1:131" ht="26.25" customHeight="1" x14ac:dyDescent="0.15">
      <c r="A45" s="234">
        <v>18</v>
      </c>
      <c r="B45" s="844"/>
      <c r="C45" s="845"/>
      <c r="D45" s="845"/>
      <c r="E45" s="845"/>
      <c r="F45" s="845"/>
      <c r="G45" s="845"/>
      <c r="H45" s="845"/>
      <c r="I45" s="845"/>
      <c r="J45" s="845"/>
      <c r="K45" s="845"/>
      <c r="L45" s="845"/>
      <c r="M45" s="845"/>
      <c r="N45" s="845"/>
      <c r="O45" s="845"/>
      <c r="P45" s="846"/>
      <c r="Q45" s="847"/>
      <c r="R45" s="848"/>
      <c r="S45" s="848"/>
      <c r="T45" s="848"/>
      <c r="U45" s="848"/>
      <c r="V45" s="848"/>
      <c r="W45" s="848"/>
      <c r="X45" s="848"/>
      <c r="Y45" s="848"/>
      <c r="Z45" s="848"/>
      <c r="AA45" s="848"/>
      <c r="AB45" s="848"/>
      <c r="AC45" s="848"/>
      <c r="AD45" s="848"/>
      <c r="AE45" s="849"/>
      <c r="AF45" s="850"/>
      <c r="AG45" s="851"/>
      <c r="AH45" s="851"/>
      <c r="AI45" s="851"/>
      <c r="AJ45" s="852"/>
      <c r="AK45" s="898"/>
      <c r="AL45" s="894"/>
      <c r="AM45" s="894"/>
      <c r="AN45" s="894"/>
      <c r="AO45" s="894"/>
      <c r="AP45" s="894"/>
      <c r="AQ45" s="894"/>
      <c r="AR45" s="894"/>
      <c r="AS45" s="894"/>
      <c r="AT45" s="894"/>
      <c r="AU45" s="894"/>
      <c r="AV45" s="894"/>
      <c r="AW45" s="894"/>
      <c r="AX45" s="894"/>
      <c r="AY45" s="894"/>
      <c r="AZ45" s="895"/>
      <c r="BA45" s="895"/>
      <c r="BB45" s="895"/>
      <c r="BC45" s="895"/>
      <c r="BD45" s="895"/>
      <c r="BE45" s="896"/>
      <c r="BF45" s="896"/>
      <c r="BG45" s="896"/>
      <c r="BH45" s="896"/>
      <c r="BI45" s="897"/>
      <c r="BJ45" s="228"/>
      <c r="BK45" s="228"/>
      <c r="BL45" s="228"/>
      <c r="BM45" s="228"/>
      <c r="BN45" s="228"/>
      <c r="BO45" s="237"/>
      <c r="BP45" s="237"/>
      <c r="BQ45" s="234">
        <v>39</v>
      </c>
      <c r="BR45" s="235"/>
      <c r="BS45" s="837"/>
      <c r="BT45" s="838"/>
      <c r="BU45" s="838"/>
      <c r="BV45" s="838"/>
      <c r="BW45" s="838"/>
      <c r="BX45" s="838"/>
      <c r="BY45" s="838"/>
      <c r="BZ45" s="838"/>
      <c r="CA45" s="838"/>
      <c r="CB45" s="838"/>
      <c r="CC45" s="838"/>
      <c r="CD45" s="838"/>
      <c r="CE45" s="838"/>
      <c r="CF45" s="838"/>
      <c r="CG45" s="839"/>
      <c r="CH45" s="840"/>
      <c r="CI45" s="841"/>
      <c r="CJ45" s="841"/>
      <c r="CK45" s="841"/>
      <c r="CL45" s="842"/>
      <c r="CM45" s="840"/>
      <c r="CN45" s="841"/>
      <c r="CO45" s="841"/>
      <c r="CP45" s="841"/>
      <c r="CQ45" s="842"/>
      <c r="CR45" s="840"/>
      <c r="CS45" s="841"/>
      <c r="CT45" s="841"/>
      <c r="CU45" s="841"/>
      <c r="CV45" s="842"/>
      <c r="CW45" s="840"/>
      <c r="CX45" s="841"/>
      <c r="CY45" s="841"/>
      <c r="CZ45" s="841"/>
      <c r="DA45" s="842"/>
      <c r="DB45" s="840"/>
      <c r="DC45" s="841"/>
      <c r="DD45" s="841"/>
      <c r="DE45" s="841"/>
      <c r="DF45" s="842"/>
      <c r="DG45" s="840"/>
      <c r="DH45" s="841"/>
      <c r="DI45" s="841"/>
      <c r="DJ45" s="841"/>
      <c r="DK45" s="842"/>
      <c r="DL45" s="840"/>
      <c r="DM45" s="841"/>
      <c r="DN45" s="841"/>
      <c r="DO45" s="841"/>
      <c r="DP45" s="842"/>
      <c r="DQ45" s="840"/>
      <c r="DR45" s="841"/>
      <c r="DS45" s="841"/>
      <c r="DT45" s="841"/>
      <c r="DU45" s="842"/>
      <c r="DV45" s="837"/>
      <c r="DW45" s="838"/>
      <c r="DX45" s="838"/>
      <c r="DY45" s="838"/>
      <c r="DZ45" s="843"/>
      <c r="EA45" s="226"/>
    </row>
    <row r="46" spans="1:131" ht="26.25" customHeight="1" x14ac:dyDescent="0.15">
      <c r="A46" s="234">
        <v>19</v>
      </c>
      <c r="B46" s="844"/>
      <c r="C46" s="845"/>
      <c r="D46" s="845"/>
      <c r="E46" s="845"/>
      <c r="F46" s="845"/>
      <c r="G46" s="845"/>
      <c r="H46" s="845"/>
      <c r="I46" s="845"/>
      <c r="J46" s="845"/>
      <c r="K46" s="845"/>
      <c r="L46" s="845"/>
      <c r="M46" s="845"/>
      <c r="N46" s="845"/>
      <c r="O46" s="845"/>
      <c r="P46" s="846"/>
      <c r="Q46" s="847"/>
      <c r="R46" s="848"/>
      <c r="S46" s="848"/>
      <c r="T46" s="848"/>
      <c r="U46" s="848"/>
      <c r="V46" s="848"/>
      <c r="W46" s="848"/>
      <c r="X46" s="848"/>
      <c r="Y46" s="848"/>
      <c r="Z46" s="848"/>
      <c r="AA46" s="848"/>
      <c r="AB46" s="848"/>
      <c r="AC46" s="848"/>
      <c r="AD46" s="848"/>
      <c r="AE46" s="849"/>
      <c r="AF46" s="850"/>
      <c r="AG46" s="851"/>
      <c r="AH46" s="851"/>
      <c r="AI46" s="851"/>
      <c r="AJ46" s="852"/>
      <c r="AK46" s="898"/>
      <c r="AL46" s="894"/>
      <c r="AM46" s="894"/>
      <c r="AN46" s="894"/>
      <c r="AO46" s="894"/>
      <c r="AP46" s="894"/>
      <c r="AQ46" s="894"/>
      <c r="AR46" s="894"/>
      <c r="AS46" s="894"/>
      <c r="AT46" s="894"/>
      <c r="AU46" s="894"/>
      <c r="AV46" s="894"/>
      <c r="AW46" s="894"/>
      <c r="AX46" s="894"/>
      <c r="AY46" s="894"/>
      <c r="AZ46" s="895"/>
      <c r="BA46" s="895"/>
      <c r="BB46" s="895"/>
      <c r="BC46" s="895"/>
      <c r="BD46" s="895"/>
      <c r="BE46" s="896"/>
      <c r="BF46" s="896"/>
      <c r="BG46" s="896"/>
      <c r="BH46" s="896"/>
      <c r="BI46" s="897"/>
      <c r="BJ46" s="228"/>
      <c r="BK46" s="228"/>
      <c r="BL46" s="228"/>
      <c r="BM46" s="228"/>
      <c r="BN46" s="228"/>
      <c r="BO46" s="237"/>
      <c r="BP46" s="237"/>
      <c r="BQ46" s="234">
        <v>40</v>
      </c>
      <c r="BR46" s="235"/>
      <c r="BS46" s="837"/>
      <c r="BT46" s="838"/>
      <c r="BU46" s="838"/>
      <c r="BV46" s="838"/>
      <c r="BW46" s="838"/>
      <c r="BX46" s="838"/>
      <c r="BY46" s="838"/>
      <c r="BZ46" s="838"/>
      <c r="CA46" s="838"/>
      <c r="CB46" s="838"/>
      <c r="CC46" s="838"/>
      <c r="CD46" s="838"/>
      <c r="CE46" s="838"/>
      <c r="CF46" s="838"/>
      <c r="CG46" s="839"/>
      <c r="CH46" s="840"/>
      <c r="CI46" s="841"/>
      <c r="CJ46" s="841"/>
      <c r="CK46" s="841"/>
      <c r="CL46" s="842"/>
      <c r="CM46" s="840"/>
      <c r="CN46" s="841"/>
      <c r="CO46" s="841"/>
      <c r="CP46" s="841"/>
      <c r="CQ46" s="842"/>
      <c r="CR46" s="840"/>
      <c r="CS46" s="841"/>
      <c r="CT46" s="841"/>
      <c r="CU46" s="841"/>
      <c r="CV46" s="842"/>
      <c r="CW46" s="840"/>
      <c r="CX46" s="841"/>
      <c r="CY46" s="841"/>
      <c r="CZ46" s="841"/>
      <c r="DA46" s="842"/>
      <c r="DB46" s="840"/>
      <c r="DC46" s="841"/>
      <c r="DD46" s="841"/>
      <c r="DE46" s="841"/>
      <c r="DF46" s="842"/>
      <c r="DG46" s="840"/>
      <c r="DH46" s="841"/>
      <c r="DI46" s="841"/>
      <c r="DJ46" s="841"/>
      <c r="DK46" s="842"/>
      <c r="DL46" s="840"/>
      <c r="DM46" s="841"/>
      <c r="DN46" s="841"/>
      <c r="DO46" s="841"/>
      <c r="DP46" s="842"/>
      <c r="DQ46" s="840"/>
      <c r="DR46" s="841"/>
      <c r="DS46" s="841"/>
      <c r="DT46" s="841"/>
      <c r="DU46" s="842"/>
      <c r="DV46" s="837"/>
      <c r="DW46" s="838"/>
      <c r="DX46" s="838"/>
      <c r="DY46" s="838"/>
      <c r="DZ46" s="843"/>
      <c r="EA46" s="226"/>
    </row>
    <row r="47" spans="1:131" ht="26.25" customHeight="1" x14ac:dyDescent="0.15">
      <c r="A47" s="234">
        <v>20</v>
      </c>
      <c r="B47" s="844"/>
      <c r="C47" s="845"/>
      <c r="D47" s="845"/>
      <c r="E47" s="845"/>
      <c r="F47" s="845"/>
      <c r="G47" s="845"/>
      <c r="H47" s="845"/>
      <c r="I47" s="845"/>
      <c r="J47" s="845"/>
      <c r="K47" s="845"/>
      <c r="L47" s="845"/>
      <c r="M47" s="845"/>
      <c r="N47" s="845"/>
      <c r="O47" s="845"/>
      <c r="P47" s="846"/>
      <c r="Q47" s="847"/>
      <c r="R47" s="848"/>
      <c r="S47" s="848"/>
      <c r="T47" s="848"/>
      <c r="U47" s="848"/>
      <c r="V47" s="848"/>
      <c r="W47" s="848"/>
      <c r="X47" s="848"/>
      <c r="Y47" s="848"/>
      <c r="Z47" s="848"/>
      <c r="AA47" s="848"/>
      <c r="AB47" s="848"/>
      <c r="AC47" s="848"/>
      <c r="AD47" s="848"/>
      <c r="AE47" s="849"/>
      <c r="AF47" s="850"/>
      <c r="AG47" s="851"/>
      <c r="AH47" s="851"/>
      <c r="AI47" s="851"/>
      <c r="AJ47" s="852"/>
      <c r="AK47" s="898"/>
      <c r="AL47" s="894"/>
      <c r="AM47" s="894"/>
      <c r="AN47" s="894"/>
      <c r="AO47" s="894"/>
      <c r="AP47" s="894"/>
      <c r="AQ47" s="894"/>
      <c r="AR47" s="894"/>
      <c r="AS47" s="894"/>
      <c r="AT47" s="894"/>
      <c r="AU47" s="894"/>
      <c r="AV47" s="894"/>
      <c r="AW47" s="894"/>
      <c r="AX47" s="894"/>
      <c r="AY47" s="894"/>
      <c r="AZ47" s="895"/>
      <c r="BA47" s="895"/>
      <c r="BB47" s="895"/>
      <c r="BC47" s="895"/>
      <c r="BD47" s="895"/>
      <c r="BE47" s="896"/>
      <c r="BF47" s="896"/>
      <c r="BG47" s="896"/>
      <c r="BH47" s="896"/>
      <c r="BI47" s="897"/>
      <c r="BJ47" s="228"/>
      <c r="BK47" s="228"/>
      <c r="BL47" s="228"/>
      <c r="BM47" s="228"/>
      <c r="BN47" s="228"/>
      <c r="BO47" s="237"/>
      <c r="BP47" s="237"/>
      <c r="BQ47" s="234">
        <v>41</v>
      </c>
      <c r="BR47" s="235"/>
      <c r="BS47" s="837"/>
      <c r="BT47" s="838"/>
      <c r="BU47" s="838"/>
      <c r="BV47" s="838"/>
      <c r="BW47" s="838"/>
      <c r="BX47" s="838"/>
      <c r="BY47" s="838"/>
      <c r="BZ47" s="838"/>
      <c r="CA47" s="838"/>
      <c r="CB47" s="838"/>
      <c r="CC47" s="838"/>
      <c r="CD47" s="838"/>
      <c r="CE47" s="838"/>
      <c r="CF47" s="838"/>
      <c r="CG47" s="839"/>
      <c r="CH47" s="840"/>
      <c r="CI47" s="841"/>
      <c r="CJ47" s="841"/>
      <c r="CK47" s="841"/>
      <c r="CL47" s="842"/>
      <c r="CM47" s="840"/>
      <c r="CN47" s="841"/>
      <c r="CO47" s="841"/>
      <c r="CP47" s="841"/>
      <c r="CQ47" s="842"/>
      <c r="CR47" s="840"/>
      <c r="CS47" s="841"/>
      <c r="CT47" s="841"/>
      <c r="CU47" s="841"/>
      <c r="CV47" s="842"/>
      <c r="CW47" s="840"/>
      <c r="CX47" s="841"/>
      <c r="CY47" s="841"/>
      <c r="CZ47" s="841"/>
      <c r="DA47" s="842"/>
      <c r="DB47" s="840"/>
      <c r="DC47" s="841"/>
      <c r="DD47" s="841"/>
      <c r="DE47" s="841"/>
      <c r="DF47" s="842"/>
      <c r="DG47" s="840"/>
      <c r="DH47" s="841"/>
      <c r="DI47" s="841"/>
      <c r="DJ47" s="841"/>
      <c r="DK47" s="842"/>
      <c r="DL47" s="840"/>
      <c r="DM47" s="841"/>
      <c r="DN47" s="841"/>
      <c r="DO47" s="841"/>
      <c r="DP47" s="842"/>
      <c r="DQ47" s="840"/>
      <c r="DR47" s="841"/>
      <c r="DS47" s="841"/>
      <c r="DT47" s="841"/>
      <c r="DU47" s="842"/>
      <c r="DV47" s="837"/>
      <c r="DW47" s="838"/>
      <c r="DX47" s="838"/>
      <c r="DY47" s="838"/>
      <c r="DZ47" s="843"/>
      <c r="EA47" s="226"/>
    </row>
    <row r="48" spans="1:131" ht="26.25" customHeight="1" x14ac:dyDescent="0.15">
      <c r="A48" s="234">
        <v>21</v>
      </c>
      <c r="B48" s="844"/>
      <c r="C48" s="845"/>
      <c r="D48" s="845"/>
      <c r="E48" s="845"/>
      <c r="F48" s="845"/>
      <c r="G48" s="845"/>
      <c r="H48" s="845"/>
      <c r="I48" s="845"/>
      <c r="J48" s="845"/>
      <c r="K48" s="845"/>
      <c r="L48" s="845"/>
      <c r="M48" s="845"/>
      <c r="N48" s="845"/>
      <c r="O48" s="845"/>
      <c r="P48" s="846"/>
      <c r="Q48" s="847"/>
      <c r="R48" s="848"/>
      <c r="S48" s="848"/>
      <c r="T48" s="848"/>
      <c r="U48" s="848"/>
      <c r="V48" s="848"/>
      <c r="W48" s="848"/>
      <c r="X48" s="848"/>
      <c r="Y48" s="848"/>
      <c r="Z48" s="848"/>
      <c r="AA48" s="848"/>
      <c r="AB48" s="848"/>
      <c r="AC48" s="848"/>
      <c r="AD48" s="848"/>
      <c r="AE48" s="849"/>
      <c r="AF48" s="850"/>
      <c r="AG48" s="851"/>
      <c r="AH48" s="851"/>
      <c r="AI48" s="851"/>
      <c r="AJ48" s="852"/>
      <c r="AK48" s="898"/>
      <c r="AL48" s="894"/>
      <c r="AM48" s="894"/>
      <c r="AN48" s="894"/>
      <c r="AO48" s="894"/>
      <c r="AP48" s="894"/>
      <c r="AQ48" s="894"/>
      <c r="AR48" s="894"/>
      <c r="AS48" s="894"/>
      <c r="AT48" s="894"/>
      <c r="AU48" s="894"/>
      <c r="AV48" s="894"/>
      <c r="AW48" s="894"/>
      <c r="AX48" s="894"/>
      <c r="AY48" s="894"/>
      <c r="AZ48" s="895"/>
      <c r="BA48" s="895"/>
      <c r="BB48" s="895"/>
      <c r="BC48" s="895"/>
      <c r="BD48" s="895"/>
      <c r="BE48" s="896"/>
      <c r="BF48" s="896"/>
      <c r="BG48" s="896"/>
      <c r="BH48" s="896"/>
      <c r="BI48" s="897"/>
      <c r="BJ48" s="228"/>
      <c r="BK48" s="228"/>
      <c r="BL48" s="228"/>
      <c r="BM48" s="228"/>
      <c r="BN48" s="228"/>
      <c r="BO48" s="237"/>
      <c r="BP48" s="237"/>
      <c r="BQ48" s="234">
        <v>42</v>
      </c>
      <c r="BR48" s="235"/>
      <c r="BS48" s="837"/>
      <c r="BT48" s="838"/>
      <c r="BU48" s="838"/>
      <c r="BV48" s="838"/>
      <c r="BW48" s="838"/>
      <c r="BX48" s="838"/>
      <c r="BY48" s="838"/>
      <c r="BZ48" s="838"/>
      <c r="CA48" s="838"/>
      <c r="CB48" s="838"/>
      <c r="CC48" s="838"/>
      <c r="CD48" s="838"/>
      <c r="CE48" s="838"/>
      <c r="CF48" s="838"/>
      <c r="CG48" s="839"/>
      <c r="CH48" s="840"/>
      <c r="CI48" s="841"/>
      <c r="CJ48" s="841"/>
      <c r="CK48" s="841"/>
      <c r="CL48" s="842"/>
      <c r="CM48" s="840"/>
      <c r="CN48" s="841"/>
      <c r="CO48" s="841"/>
      <c r="CP48" s="841"/>
      <c r="CQ48" s="842"/>
      <c r="CR48" s="840"/>
      <c r="CS48" s="841"/>
      <c r="CT48" s="841"/>
      <c r="CU48" s="841"/>
      <c r="CV48" s="842"/>
      <c r="CW48" s="840"/>
      <c r="CX48" s="841"/>
      <c r="CY48" s="841"/>
      <c r="CZ48" s="841"/>
      <c r="DA48" s="842"/>
      <c r="DB48" s="840"/>
      <c r="DC48" s="841"/>
      <c r="DD48" s="841"/>
      <c r="DE48" s="841"/>
      <c r="DF48" s="842"/>
      <c r="DG48" s="840"/>
      <c r="DH48" s="841"/>
      <c r="DI48" s="841"/>
      <c r="DJ48" s="841"/>
      <c r="DK48" s="842"/>
      <c r="DL48" s="840"/>
      <c r="DM48" s="841"/>
      <c r="DN48" s="841"/>
      <c r="DO48" s="841"/>
      <c r="DP48" s="842"/>
      <c r="DQ48" s="840"/>
      <c r="DR48" s="841"/>
      <c r="DS48" s="841"/>
      <c r="DT48" s="841"/>
      <c r="DU48" s="842"/>
      <c r="DV48" s="837"/>
      <c r="DW48" s="838"/>
      <c r="DX48" s="838"/>
      <c r="DY48" s="838"/>
      <c r="DZ48" s="843"/>
      <c r="EA48" s="226"/>
    </row>
    <row r="49" spans="1:131" ht="26.25" customHeight="1" x14ac:dyDescent="0.15">
      <c r="A49" s="234">
        <v>22</v>
      </c>
      <c r="B49" s="844"/>
      <c r="C49" s="845"/>
      <c r="D49" s="845"/>
      <c r="E49" s="845"/>
      <c r="F49" s="845"/>
      <c r="G49" s="845"/>
      <c r="H49" s="845"/>
      <c r="I49" s="845"/>
      <c r="J49" s="845"/>
      <c r="K49" s="845"/>
      <c r="L49" s="845"/>
      <c r="M49" s="845"/>
      <c r="N49" s="845"/>
      <c r="O49" s="845"/>
      <c r="P49" s="846"/>
      <c r="Q49" s="847"/>
      <c r="R49" s="848"/>
      <c r="S49" s="848"/>
      <c r="T49" s="848"/>
      <c r="U49" s="848"/>
      <c r="V49" s="848"/>
      <c r="W49" s="848"/>
      <c r="X49" s="848"/>
      <c r="Y49" s="848"/>
      <c r="Z49" s="848"/>
      <c r="AA49" s="848"/>
      <c r="AB49" s="848"/>
      <c r="AC49" s="848"/>
      <c r="AD49" s="848"/>
      <c r="AE49" s="849"/>
      <c r="AF49" s="850"/>
      <c r="AG49" s="851"/>
      <c r="AH49" s="851"/>
      <c r="AI49" s="851"/>
      <c r="AJ49" s="852"/>
      <c r="AK49" s="898"/>
      <c r="AL49" s="894"/>
      <c r="AM49" s="894"/>
      <c r="AN49" s="894"/>
      <c r="AO49" s="894"/>
      <c r="AP49" s="894"/>
      <c r="AQ49" s="894"/>
      <c r="AR49" s="894"/>
      <c r="AS49" s="894"/>
      <c r="AT49" s="894"/>
      <c r="AU49" s="894"/>
      <c r="AV49" s="894"/>
      <c r="AW49" s="894"/>
      <c r="AX49" s="894"/>
      <c r="AY49" s="894"/>
      <c r="AZ49" s="895"/>
      <c r="BA49" s="895"/>
      <c r="BB49" s="895"/>
      <c r="BC49" s="895"/>
      <c r="BD49" s="895"/>
      <c r="BE49" s="896"/>
      <c r="BF49" s="896"/>
      <c r="BG49" s="896"/>
      <c r="BH49" s="896"/>
      <c r="BI49" s="897"/>
      <c r="BJ49" s="228"/>
      <c r="BK49" s="228"/>
      <c r="BL49" s="228"/>
      <c r="BM49" s="228"/>
      <c r="BN49" s="228"/>
      <c r="BO49" s="237"/>
      <c r="BP49" s="237"/>
      <c r="BQ49" s="234">
        <v>43</v>
      </c>
      <c r="BR49" s="235"/>
      <c r="BS49" s="837"/>
      <c r="BT49" s="838"/>
      <c r="BU49" s="838"/>
      <c r="BV49" s="838"/>
      <c r="BW49" s="838"/>
      <c r="BX49" s="838"/>
      <c r="BY49" s="838"/>
      <c r="BZ49" s="838"/>
      <c r="CA49" s="838"/>
      <c r="CB49" s="838"/>
      <c r="CC49" s="838"/>
      <c r="CD49" s="838"/>
      <c r="CE49" s="838"/>
      <c r="CF49" s="838"/>
      <c r="CG49" s="839"/>
      <c r="CH49" s="840"/>
      <c r="CI49" s="841"/>
      <c r="CJ49" s="841"/>
      <c r="CK49" s="841"/>
      <c r="CL49" s="842"/>
      <c r="CM49" s="840"/>
      <c r="CN49" s="841"/>
      <c r="CO49" s="841"/>
      <c r="CP49" s="841"/>
      <c r="CQ49" s="842"/>
      <c r="CR49" s="840"/>
      <c r="CS49" s="841"/>
      <c r="CT49" s="841"/>
      <c r="CU49" s="841"/>
      <c r="CV49" s="842"/>
      <c r="CW49" s="840"/>
      <c r="CX49" s="841"/>
      <c r="CY49" s="841"/>
      <c r="CZ49" s="841"/>
      <c r="DA49" s="842"/>
      <c r="DB49" s="840"/>
      <c r="DC49" s="841"/>
      <c r="DD49" s="841"/>
      <c r="DE49" s="841"/>
      <c r="DF49" s="842"/>
      <c r="DG49" s="840"/>
      <c r="DH49" s="841"/>
      <c r="DI49" s="841"/>
      <c r="DJ49" s="841"/>
      <c r="DK49" s="842"/>
      <c r="DL49" s="840"/>
      <c r="DM49" s="841"/>
      <c r="DN49" s="841"/>
      <c r="DO49" s="841"/>
      <c r="DP49" s="842"/>
      <c r="DQ49" s="840"/>
      <c r="DR49" s="841"/>
      <c r="DS49" s="841"/>
      <c r="DT49" s="841"/>
      <c r="DU49" s="842"/>
      <c r="DV49" s="837"/>
      <c r="DW49" s="838"/>
      <c r="DX49" s="838"/>
      <c r="DY49" s="838"/>
      <c r="DZ49" s="843"/>
      <c r="EA49" s="226"/>
    </row>
    <row r="50" spans="1:131" ht="26.25" customHeight="1" x14ac:dyDescent="0.15">
      <c r="A50" s="234">
        <v>23</v>
      </c>
      <c r="B50" s="844"/>
      <c r="C50" s="845"/>
      <c r="D50" s="845"/>
      <c r="E50" s="845"/>
      <c r="F50" s="845"/>
      <c r="G50" s="845"/>
      <c r="H50" s="845"/>
      <c r="I50" s="845"/>
      <c r="J50" s="845"/>
      <c r="K50" s="845"/>
      <c r="L50" s="845"/>
      <c r="M50" s="845"/>
      <c r="N50" s="845"/>
      <c r="O50" s="845"/>
      <c r="P50" s="846"/>
      <c r="Q50" s="899"/>
      <c r="R50" s="900"/>
      <c r="S50" s="900"/>
      <c r="T50" s="900"/>
      <c r="U50" s="900"/>
      <c r="V50" s="900"/>
      <c r="W50" s="900"/>
      <c r="X50" s="900"/>
      <c r="Y50" s="900"/>
      <c r="Z50" s="900"/>
      <c r="AA50" s="900"/>
      <c r="AB50" s="900"/>
      <c r="AC50" s="900"/>
      <c r="AD50" s="900"/>
      <c r="AE50" s="901"/>
      <c r="AF50" s="850"/>
      <c r="AG50" s="851"/>
      <c r="AH50" s="851"/>
      <c r="AI50" s="851"/>
      <c r="AJ50" s="852"/>
      <c r="AK50" s="903"/>
      <c r="AL50" s="900"/>
      <c r="AM50" s="900"/>
      <c r="AN50" s="900"/>
      <c r="AO50" s="900"/>
      <c r="AP50" s="900"/>
      <c r="AQ50" s="900"/>
      <c r="AR50" s="900"/>
      <c r="AS50" s="900"/>
      <c r="AT50" s="900"/>
      <c r="AU50" s="900"/>
      <c r="AV50" s="900"/>
      <c r="AW50" s="900"/>
      <c r="AX50" s="900"/>
      <c r="AY50" s="900"/>
      <c r="AZ50" s="902"/>
      <c r="BA50" s="902"/>
      <c r="BB50" s="902"/>
      <c r="BC50" s="902"/>
      <c r="BD50" s="902"/>
      <c r="BE50" s="896"/>
      <c r="BF50" s="896"/>
      <c r="BG50" s="896"/>
      <c r="BH50" s="896"/>
      <c r="BI50" s="897"/>
      <c r="BJ50" s="228"/>
      <c r="BK50" s="228"/>
      <c r="BL50" s="228"/>
      <c r="BM50" s="228"/>
      <c r="BN50" s="228"/>
      <c r="BO50" s="237"/>
      <c r="BP50" s="237"/>
      <c r="BQ50" s="234">
        <v>44</v>
      </c>
      <c r="BR50" s="235"/>
      <c r="BS50" s="837"/>
      <c r="BT50" s="838"/>
      <c r="BU50" s="838"/>
      <c r="BV50" s="838"/>
      <c r="BW50" s="838"/>
      <c r="BX50" s="838"/>
      <c r="BY50" s="838"/>
      <c r="BZ50" s="838"/>
      <c r="CA50" s="838"/>
      <c r="CB50" s="838"/>
      <c r="CC50" s="838"/>
      <c r="CD50" s="838"/>
      <c r="CE50" s="838"/>
      <c r="CF50" s="838"/>
      <c r="CG50" s="839"/>
      <c r="CH50" s="840"/>
      <c r="CI50" s="841"/>
      <c r="CJ50" s="841"/>
      <c r="CK50" s="841"/>
      <c r="CL50" s="842"/>
      <c r="CM50" s="840"/>
      <c r="CN50" s="841"/>
      <c r="CO50" s="841"/>
      <c r="CP50" s="841"/>
      <c r="CQ50" s="842"/>
      <c r="CR50" s="840"/>
      <c r="CS50" s="841"/>
      <c r="CT50" s="841"/>
      <c r="CU50" s="841"/>
      <c r="CV50" s="842"/>
      <c r="CW50" s="840"/>
      <c r="CX50" s="841"/>
      <c r="CY50" s="841"/>
      <c r="CZ50" s="841"/>
      <c r="DA50" s="842"/>
      <c r="DB50" s="840"/>
      <c r="DC50" s="841"/>
      <c r="DD50" s="841"/>
      <c r="DE50" s="841"/>
      <c r="DF50" s="842"/>
      <c r="DG50" s="840"/>
      <c r="DH50" s="841"/>
      <c r="DI50" s="841"/>
      <c r="DJ50" s="841"/>
      <c r="DK50" s="842"/>
      <c r="DL50" s="840"/>
      <c r="DM50" s="841"/>
      <c r="DN50" s="841"/>
      <c r="DO50" s="841"/>
      <c r="DP50" s="842"/>
      <c r="DQ50" s="840"/>
      <c r="DR50" s="841"/>
      <c r="DS50" s="841"/>
      <c r="DT50" s="841"/>
      <c r="DU50" s="842"/>
      <c r="DV50" s="837"/>
      <c r="DW50" s="838"/>
      <c r="DX50" s="838"/>
      <c r="DY50" s="838"/>
      <c r="DZ50" s="843"/>
      <c r="EA50" s="226"/>
    </row>
    <row r="51" spans="1:131" ht="26.25" customHeight="1" x14ac:dyDescent="0.15">
      <c r="A51" s="234">
        <v>24</v>
      </c>
      <c r="B51" s="844"/>
      <c r="C51" s="845"/>
      <c r="D51" s="845"/>
      <c r="E51" s="845"/>
      <c r="F51" s="845"/>
      <c r="G51" s="845"/>
      <c r="H51" s="845"/>
      <c r="I51" s="845"/>
      <c r="J51" s="845"/>
      <c r="K51" s="845"/>
      <c r="L51" s="845"/>
      <c r="M51" s="845"/>
      <c r="N51" s="845"/>
      <c r="O51" s="845"/>
      <c r="P51" s="846"/>
      <c r="Q51" s="899"/>
      <c r="R51" s="900"/>
      <c r="S51" s="900"/>
      <c r="T51" s="900"/>
      <c r="U51" s="900"/>
      <c r="V51" s="900"/>
      <c r="W51" s="900"/>
      <c r="X51" s="900"/>
      <c r="Y51" s="900"/>
      <c r="Z51" s="900"/>
      <c r="AA51" s="900"/>
      <c r="AB51" s="900"/>
      <c r="AC51" s="900"/>
      <c r="AD51" s="900"/>
      <c r="AE51" s="901"/>
      <c r="AF51" s="850"/>
      <c r="AG51" s="851"/>
      <c r="AH51" s="851"/>
      <c r="AI51" s="851"/>
      <c r="AJ51" s="852"/>
      <c r="AK51" s="903"/>
      <c r="AL51" s="900"/>
      <c r="AM51" s="900"/>
      <c r="AN51" s="900"/>
      <c r="AO51" s="900"/>
      <c r="AP51" s="900"/>
      <c r="AQ51" s="900"/>
      <c r="AR51" s="900"/>
      <c r="AS51" s="900"/>
      <c r="AT51" s="900"/>
      <c r="AU51" s="900"/>
      <c r="AV51" s="900"/>
      <c r="AW51" s="900"/>
      <c r="AX51" s="900"/>
      <c r="AY51" s="900"/>
      <c r="AZ51" s="902"/>
      <c r="BA51" s="902"/>
      <c r="BB51" s="902"/>
      <c r="BC51" s="902"/>
      <c r="BD51" s="902"/>
      <c r="BE51" s="896"/>
      <c r="BF51" s="896"/>
      <c r="BG51" s="896"/>
      <c r="BH51" s="896"/>
      <c r="BI51" s="897"/>
      <c r="BJ51" s="228"/>
      <c r="BK51" s="228"/>
      <c r="BL51" s="228"/>
      <c r="BM51" s="228"/>
      <c r="BN51" s="228"/>
      <c r="BO51" s="237"/>
      <c r="BP51" s="237"/>
      <c r="BQ51" s="234">
        <v>45</v>
      </c>
      <c r="BR51" s="235"/>
      <c r="BS51" s="837"/>
      <c r="BT51" s="838"/>
      <c r="BU51" s="838"/>
      <c r="BV51" s="838"/>
      <c r="BW51" s="838"/>
      <c r="BX51" s="838"/>
      <c r="BY51" s="838"/>
      <c r="BZ51" s="838"/>
      <c r="CA51" s="838"/>
      <c r="CB51" s="838"/>
      <c r="CC51" s="838"/>
      <c r="CD51" s="838"/>
      <c r="CE51" s="838"/>
      <c r="CF51" s="838"/>
      <c r="CG51" s="839"/>
      <c r="CH51" s="840"/>
      <c r="CI51" s="841"/>
      <c r="CJ51" s="841"/>
      <c r="CK51" s="841"/>
      <c r="CL51" s="842"/>
      <c r="CM51" s="840"/>
      <c r="CN51" s="841"/>
      <c r="CO51" s="841"/>
      <c r="CP51" s="841"/>
      <c r="CQ51" s="842"/>
      <c r="CR51" s="840"/>
      <c r="CS51" s="841"/>
      <c r="CT51" s="841"/>
      <c r="CU51" s="841"/>
      <c r="CV51" s="842"/>
      <c r="CW51" s="840"/>
      <c r="CX51" s="841"/>
      <c r="CY51" s="841"/>
      <c r="CZ51" s="841"/>
      <c r="DA51" s="842"/>
      <c r="DB51" s="840"/>
      <c r="DC51" s="841"/>
      <c r="DD51" s="841"/>
      <c r="DE51" s="841"/>
      <c r="DF51" s="842"/>
      <c r="DG51" s="840"/>
      <c r="DH51" s="841"/>
      <c r="DI51" s="841"/>
      <c r="DJ51" s="841"/>
      <c r="DK51" s="842"/>
      <c r="DL51" s="840"/>
      <c r="DM51" s="841"/>
      <c r="DN51" s="841"/>
      <c r="DO51" s="841"/>
      <c r="DP51" s="842"/>
      <c r="DQ51" s="840"/>
      <c r="DR51" s="841"/>
      <c r="DS51" s="841"/>
      <c r="DT51" s="841"/>
      <c r="DU51" s="842"/>
      <c r="DV51" s="837"/>
      <c r="DW51" s="838"/>
      <c r="DX51" s="838"/>
      <c r="DY51" s="838"/>
      <c r="DZ51" s="843"/>
      <c r="EA51" s="226"/>
    </row>
    <row r="52" spans="1:131" ht="26.25" customHeight="1" x14ac:dyDescent="0.15">
      <c r="A52" s="234">
        <v>25</v>
      </c>
      <c r="B52" s="844"/>
      <c r="C52" s="845"/>
      <c r="D52" s="845"/>
      <c r="E52" s="845"/>
      <c r="F52" s="845"/>
      <c r="G52" s="845"/>
      <c r="H52" s="845"/>
      <c r="I52" s="845"/>
      <c r="J52" s="845"/>
      <c r="K52" s="845"/>
      <c r="L52" s="845"/>
      <c r="M52" s="845"/>
      <c r="N52" s="845"/>
      <c r="O52" s="845"/>
      <c r="P52" s="846"/>
      <c r="Q52" s="899"/>
      <c r="R52" s="900"/>
      <c r="S52" s="900"/>
      <c r="T52" s="900"/>
      <c r="U52" s="900"/>
      <c r="V52" s="900"/>
      <c r="W52" s="900"/>
      <c r="X52" s="900"/>
      <c r="Y52" s="900"/>
      <c r="Z52" s="900"/>
      <c r="AA52" s="900"/>
      <c r="AB52" s="900"/>
      <c r="AC52" s="900"/>
      <c r="AD52" s="900"/>
      <c r="AE52" s="901"/>
      <c r="AF52" s="850"/>
      <c r="AG52" s="851"/>
      <c r="AH52" s="851"/>
      <c r="AI52" s="851"/>
      <c r="AJ52" s="852"/>
      <c r="AK52" s="903"/>
      <c r="AL52" s="900"/>
      <c r="AM52" s="900"/>
      <c r="AN52" s="900"/>
      <c r="AO52" s="900"/>
      <c r="AP52" s="900"/>
      <c r="AQ52" s="900"/>
      <c r="AR52" s="900"/>
      <c r="AS52" s="900"/>
      <c r="AT52" s="900"/>
      <c r="AU52" s="900"/>
      <c r="AV52" s="900"/>
      <c r="AW52" s="900"/>
      <c r="AX52" s="900"/>
      <c r="AY52" s="900"/>
      <c r="AZ52" s="902"/>
      <c r="BA52" s="902"/>
      <c r="BB52" s="902"/>
      <c r="BC52" s="902"/>
      <c r="BD52" s="902"/>
      <c r="BE52" s="896"/>
      <c r="BF52" s="896"/>
      <c r="BG52" s="896"/>
      <c r="BH52" s="896"/>
      <c r="BI52" s="897"/>
      <c r="BJ52" s="228"/>
      <c r="BK52" s="228"/>
      <c r="BL52" s="228"/>
      <c r="BM52" s="228"/>
      <c r="BN52" s="228"/>
      <c r="BO52" s="237"/>
      <c r="BP52" s="237"/>
      <c r="BQ52" s="234">
        <v>46</v>
      </c>
      <c r="BR52" s="235"/>
      <c r="BS52" s="837"/>
      <c r="BT52" s="838"/>
      <c r="BU52" s="838"/>
      <c r="BV52" s="838"/>
      <c r="BW52" s="838"/>
      <c r="BX52" s="838"/>
      <c r="BY52" s="838"/>
      <c r="BZ52" s="838"/>
      <c r="CA52" s="838"/>
      <c r="CB52" s="838"/>
      <c r="CC52" s="838"/>
      <c r="CD52" s="838"/>
      <c r="CE52" s="838"/>
      <c r="CF52" s="838"/>
      <c r="CG52" s="839"/>
      <c r="CH52" s="840"/>
      <c r="CI52" s="841"/>
      <c r="CJ52" s="841"/>
      <c r="CK52" s="841"/>
      <c r="CL52" s="842"/>
      <c r="CM52" s="840"/>
      <c r="CN52" s="841"/>
      <c r="CO52" s="841"/>
      <c r="CP52" s="841"/>
      <c r="CQ52" s="842"/>
      <c r="CR52" s="840"/>
      <c r="CS52" s="841"/>
      <c r="CT52" s="841"/>
      <c r="CU52" s="841"/>
      <c r="CV52" s="842"/>
      <c r="CW52" s="840"/>
      <c r="CX52" s="841"/>
      <c r="CY52" s="841"/>
      <c r="CZ52" s="841"/>
      <c r="DA52" s="842"/>
      <c r="DB52" s="840"/>
      <c r="DC52" s="841"/>
      <c r="DD52" s="841"/>
      <c r="DE52" s="841"/>
      <c r="DF52" s="842"/>
      <c r="DG52" s="840"/>
      <c r="DH52" s="841"/>
      <c r="DI52" s="841"/>
      <c r="DJ52" s="841"/>
      <c r="DK52" s="842"/>
      <c r="DL52" s="840"/>
      <c r="DM52" s="841"/>
      <c r="DN52" s="841"/>
      <c r="DO52" s="841"/>
      <c r="DP52" s="842"/>
      <c r="DQ52" s="840"/>
      <c r="DR52" s="841"/>
      <c r="DS52" s="841"/>
      <c r="DT52" s="841"/>
      <c r="DU52" s="842"/>
      <c r="DV52" s="837"/>
      <c r="DW52" s="838"/>
      <c r="DX52" s="838"/>
      <c r="DY52" s="838"/>
      <c r="DZ52" s="843"/>
      <c r="EA52" s="226"/>
    </row>
    <row r="53" spans="1:131" ht="26.25" customHeight="1" x14ac:dyDescent="0.15">
      <c r="A53" s="234">
        <v>26</v>
      </c>
      <c r="B53" s="844"/>
      <c r="C53" s="845"/>
      <c r="D53" s="845"/>
      <c r="E53" s="845"/>
      <c r="F53" s="845"/>
      <c r="G53" s="845"/>
      <c r="H53" s="845"/>
      <c r="I53" s="845"/>
      <c r="J53" s="845"/>
      <c r="K53" s="845"/>
      <c r="L53" s="845"/>
      <c r="M53" s="845"/>
      <c r="N53" s="845"/>
      <c r="O53" s="845"/>
      <c r="P53" s="846"/>
      <c r="Q53" s="899"/>
      <c r="R53" s="900"/>
      <c r="S53" s="900"/>
      <c r="T53" s="900"/>
      <c r="U53" s="900"/>
      <c r="V53" s="900"/>
      <c r="W53" s="900"/>
      <c r="X53" s="900"/>
      <c r="Y53" s="900"/>
      <c r="Z53" s="900"/>
      <c r="AA53" s="900"/>
      <c r="AB53" s="900"/>
      <c r="AC53" s="900"/>
      <c r="AD53" s="900"/>
      <c r="AE53" s="901"/>
      <c r="AF53" s="850"/>
      <c r="AG53" s="851"/>
      <c r="AH53" s="851"/>
      <c r="AI53" s="851"/>
      <c r="AJ53" s="852"/>
      <c r="AK53" s="903"/>
      <c r="AL53" s="900"/>
      <c r="AM53" s="900"/>
      <c r="AN53" s="900"/>
      <c r="AO53" s="900"/>
      <c r="AP53" s="900"/>
      <c r="AQ53" s="900"/>
      <c r="AR53" s="900"/>
      <c r="AS53" s="900"/>
      <c r="AT53" s="900"/>
      <c r="AU53" s="900"/>
      <c r="AV53" s="900"/>
      <c r="AW53" s="900"/>
      <c r="AX53" s="900"/>
      <c r="AY53" s="900"/>
      <c r="AZ53" s="902"/>
      <c r="BA53" s="902"/>
      <c r="BB53" s="902"/>
      <c r="BC53" s="902"/>
      <c r="BD53" s="902"/>
      <c r="BE53" s="896"/>
      <c r="BF53" s="896"/>
      <c r="BG53" s="896"/>
      <c r="BH53" s="896"/>
      <c r="BI53" s="897"/>
      <c r="BJ53" s="228"/>
      <c r="BK53" s="228"/>
      <c r="BL53" s="228"/>
      <c r="BM53" s="228"/>
      <c r="BN53" s="228"/>
      <c r="BO53" s="237"/>
      <c r="BP53" s="237"/>
      <c r="BQ53" s="234">
        <v>47</v>
      </c>
      <c r="BR53" s="235"/>
      <c r="BS53" s="837"/>
      <c r="BT53" s="838"/>
      <c r="BU53" s="838"/>
      <c r="BV53" s="838"/>
      <c r="BW53" s="838"/>
      <c r="BX53" s="838"/>
      <c r="BY53" s="838"/>
      <c r="BZ53" s="838"/>
      <c r="CA53" s="838"/>
      <c r="CB53" s="838"/>
      <c r="CC53" s="838"/>
      <c r="CD53" s="838"/>
      <c r="CE53" s="838"/>
      <c r="CF53" s="838"/>
      <c r="CG53" s="839"/>
      <c r="CH53" s="840"/>
      <c r="CI53" s="841"/>
      <c r="CJ53" s="841"/>
      <c r="CK53" s="841"/>
      <c r="CL53" s="842"/>
      <c r="CM53" s="840"/>
      <c r="CN53" s="841"/>
      <c r="CO53" s="841"/>
      <c r="CP53" s="841"/>
      <c r="CQ53" s="842"/>
      <c r="CR53" s="840"/>
      <c r="CS53" s="841"/>
      <c r="CT53" s="841"/>
      <c r="CU53" s="841"/>
      <c r="CV53" s="842"/>
      <c r="CW53" s="840"/>
      <c r="CX53" s="841"/>
      <c r="CY53" s="841"/>
      <c r="CZ53" s="841"/>
      <c r="DA53" s="842"/>
      <c r="DB53" s="840"/>
      <c r="DC53" s="841"/>
      <c r="DD53" s="841"/>
      <c r="DE53" s="841"/>
      <c r="DF53" s="842"/>
      <c r="DG53" s="840"/>
      <c r="DH53" s="841"/>
      <c r="DI53" s="841"/>
      <c r="DJ53" s="841"/>
      <c r="DK53" s="842"/>
      <c r="DL53" s="840"/>
      <c r="DM53" s="841"/>
      <c r="DN53" s="841"/>
      <c r="DO53" s="841"/>
      <c r="DP53" s="842"/>
      <c r="DQ53" s="840"/>
      <c r="DR53" s="841"/>
      <c r="DS53" s="841"/>
      <c r="DT53" s="841"/>
      <c r="DU53" s="842"/>
      <c r="DV53" s="837"/>
      <c r="DW53" s="838"/>
      <c r="DX53" s="838"/>
      <c r="DY53" s="838"/>
      <c r="DZ53" s="843"/>
      <c r="EA53" s="226"/>
    </row>
    <row r="54" spans="1:131" ht="26.25" customHeight="1" x14ac:dyDescent="0.15">
      <c r="A54" s="234">
        <v>27</v>
      </c>
      <c r="B54" s="844"/>
      <c r="C54" s="845"/>
      <c r="D54" s="845"/>
      <c r="E54" s="845"/>
      <c r="F54" s="845"/>
      <c r="G54" s="845"/>
      <c r="H54" s="845"/>
      <c r="I54" s="845"/>
      <c r="J54" s="845"/>
      <c r="K54" s="845"/>
      <c r="L54" s="845"/>
      <c r="M54" s="845"/>
      <c r="N54" s="845"/>
      <c r="O54" s="845"/>
      <c r="P54" s="846"/>
      <c r="Q54" s="899"/>
      <c r="R54" s="900"/>
      <c r="S54" s="900"/>
      <c r="T54" s="900"/>
      <c r="U54" s="900"/>
      <c r="V54" s="900"/>
      <c r="W54" s="900"/>
      <c r="X54" s="900"/>
      <c r="Y54" s="900"/>
      <c r="Z54" s="900"/>
      <c r="AA54" s="900"/>
      <c r="AB54" s="900"/>
      <c r="AC54" s="900"/>
      <c r="AD54" s="900"/>
      <c r="AE54" s="901"/>
      <c r="AF54" s="850"/>
      <c r="AG54" s="851"/>
      <c r="AH54" s="851"/>
      <c r="AI54" s="851"/>
      <c r="AJ54" s="852"/>
      <c r="AK54" s="903"/>
      <c r="AL54" s="900"/>
      <c r="AM54" s="900"/>
      <c r="AN54" s="900"/>
      <c r="AO54" s="900"/>
      <c r="AP54" s="900"/>
      <c r="AQ54" s="900"/>
      <c r="AR54" s="900"/>
      <c r="AS54" s="900"/>
      <c r="AT54" s="900"/>
      <c r="AU54" s="900"/>
      <c r="AV54" s="900"/>
      <c r="AW54" s="900"/>
      <c r="AX54" s="900"/>
      <c r="AY54" s="900"/>
      <c r="AZ54" s="902"/>
      <c r="BA54" s="902"/>
      <c r="BB54" s="902"/>
      <c r="BC54" s="902"/>
      <c r="BD54" s="902"/>
      <c r="BE54" s="896"/>
      <c r="BF54" s="896"/>
      <c r="BG54" s="896"/>
      <c r="BH54" s="896"/>
      <c r="BI54" s="897"/>
      <c r="BJ54" s="228"/>
      <c r="BK54" s="228"/>
      <c r="BL54" s="228"/>
      <c r="BM54" s="228"/>
      <c r="BN54" s="228"/>
      <c r="BO54" s="237"/>
      <c r="BP54" s="237"/>
      <c r="BQ54" s="234">
        <v>48</v>
      </c>
      <c r="BR54" s="235"/>
      <c r="BS54" s="837"/>
      <c r="BT54" s="838"/>
      <c r="BU54" s="838"/>
      <c r="BV54" s="838"/>
      <c r="BW54" s="838"/>
      <c r="BX54" s="838"/>
      <c r="BY54" s="838"/>
      <c r="BZ54" s="838"/>
      <c r="CA54" s="838"/>
      <c r="CB54" s="838"/>
      <c r="CC54" s="838"/>
      <c r="CD54" s="838"/>
      <c r="CE54" s="838"/>
      <c r="CF54" s="838"/>
      <c r="CG54" s="839"/>
      <c r="CH54" s="840"/>
      <c r="CI54" s="841"/>
      <c r="CJ54" s="841"/>
      <c r="CK54" s="841"/>
      <c r="CL54" s="842"/>
      <c r="CM54" s="840"/>
      <c r="CN54" s="841"/>
      <c r="CO54" s="841"/>
      <c r="CP54" s="841"/>
      <c r="CQ54" s="842"/>
      <c r="CR54" s="840"/>
      <c r="CS54" s="841"/>
      <c r="CT54" s="841"/>
      <c r="CU54" s="841"/>
      <c r="CV54" s="842"/>
      <c r="CW54" s="840"/>
      <c r="CX54" s="841"/>
      <c r="CY54" s="841"/>
      <c r="CZ54" s="841"/>
      <c r="DA54" s="842"/>
      <c r="DB54" s="840"/>
      <c r="DC54" s="841"/>
      <c r="DD54" s="841"/>
      <c r="DE54" s="841"/>
      <c r="DF54" s="842"/>
      <c r="DG54" s="840"/>
      <c r="DH54" s="841"/>
      <c r="DI54" s="841"/>
      <c r="DJ54" s="841"/>
      <c r="DK54" s="842"/>
      <c r="DL54" s="840"/>
      <c r="DM54" s="841"/>
      <c r="DN54" s="841"/>
      <c r="DO54" s="841"/>
      <c r="DP54" s="842"/>
      <c r="DQ54" s="840"/>
      <c r="DR54" s="841"/>
      <c r="DS54" s="841"/>
      <c r="DT54" s="841"/>
      <c r="DU54" s="842"/>
      <c r="DV54" s="837"/>
      <c r="DW54" s="838"/>
      <c r="DX54" s="838"/>
      <c r="DY54" s="838"/>
      <c r="DZ54" s="843"/>
      <c r="EA54" s="226"/>
    </row>
    <row r="55" spans="1:131" ht="26.25" customHeight="1" x14ac:dyDescent="0.15">
      <c r="A55" s="234">
        <v>28</v>
      </c>
      <c r="B55" s="844"/>
      <c r="C55" s="845"/>
      <c r="D55" s="845"/>
      <c r="E55" s="845"/>
      <c r="F55" s="845"/>
      <c r="G55" s="845"/>
      <c r="H55" s="845"/>
      <c r="I55" s="845"/>
      <c r="J55" s="845"/>
      <c r="K55" s="845"/>
      <c r="L55" s="845"/>
      <c r="M55" s="845"/>
      <c r="N55" s="845"/>
      <c r="O55" s="845"/>
      <c r="P55" s="846"/>
      <c r="Q55" s="899"/>
      <c r="R55" s="900"/>
      <c r="S55" s="900"/>
      <c r="T55" s="900"/>
      <c r="U55" s="900"/>
      <c r="V55" s="900"/>
      <c r="W55" s="900"/>
      <c r="X55" s="900"/>
      <c r="Y55" s="900"/>
      <c r="Z55" s="900"/>
      <c r="AA55" s="900"/>
      <c r="AB55" s="900"/>
      <c r="AC55" s="900"/>
      <c r="AD55" s="900"/>
      <c r="AE55" s="901"/>
      <c r="AF55" s="850"/>
      <c r="AG55" s="851"/>
      <c r="AH55" s="851"/>
      <c r="AI55" s="851"/>
      <c r="AJ55" s="852"/>
      <c r="AK55" s="903"/>
      <c r="AL55" s="900"/>
      <c r="AM55" s="900"/>
      <c r="AN55" s="900"/>
      <c r="AO55" s="900"/>
      <c r="AP55" s="900"/>
      <c r="AQ55" s="900"/>
      <c r="AR55" s="900"/>
      <c r="AS55" s="900"/>
      <c r="AT55" s="900"/>
      <c r="AU55" s="900"/>
      <c r="AV55" s="900"/>
      <c r="AW55" s="900"/>
      <c r="AX55" s="900"/>
      <c r="AY55" s="900"/>
      <c r="AZ55" s="902"/>
      <c r="BA55" s="902"/>
      <c r="BB55" s="902"/>
      <c r="BC55" s="902"/>
      <c r="BD55" s="902"/>
      <c r="BE55" s="896"/>
      <c r="BF55" s="896"/>
      <c r="BG55" s="896"/>
      <c r="BH55" s="896"/>
      <c r="BI55" s="897"/>
      <c r="BJ55" s="228"/>
      <c r="BK55" s="228"/>
      <c r="BL55" s="228"/>
      <c r="BM55" s="228"/>
      <c r="BN55" s="228"/>
      <c r="BO55" s="237"/>
      <c r="BP55" s="237"/>
      <c r="BQ55" s="234">
        <v>49</v>
      </c>
      <c r="BR55" s="235"/>
      <c r="BS55" s="837"/>
      <c r="BT55" s="838"/>
      <c r="BU55" s="838"/>
      <c r="BV55" s="838"/>
      <c r="BW55" s="838"/>
      <c r="BX55" s="838"/>
      <c r="BY55" s="838"/>
      <c r="BZ55" s="838"/>
      <c r="CA55" s="838"/>
      <c r="CB55" s="838"/>
      <c r="CC55" s="838"/>
      <c r="CD55" s="838"/>
      <c r="CE55" s="838"/>
      <c r="CF55" s="838"/>
      <c r="CG55" s="839"/>
      <c r="CH55" s="840"/>
      <c r="CI55" s="841"/>
      <c r="CJ55" s="841"/>
      <c r="CK55" s="841"/>
      <c r="CL55" s="842"/>
      <c r="CM55" s="840"/>
      <c r="CN55" s="841"/>
      <c r="CO55" s="841"/>
      <c r="CP55" s="841"/>
      <c r="CQ55" s="842"/>
      <c r="CR55" s="840"/>
      <c r="CS55" s="841"/>
      <c r="CT55" s="841"/>
      <c r="CU55" s="841"/>
      <c r="CV55" s="842"/>
      <c r="CW55" s="840"/>
      <c r="CX55" s="841"/>
      <c r="CY55" s="841"/>
      <c r="CZ55" s="841"/>
      <c r="DA55" s="842"/>
      <c r="DB55" s="840"/>
      <c r="DC55" s="841"/>
      <c r="DD55" s="841"/>
      <c r="DE55" s="841"/>
      <c r="DF55" s="842"/>
      <c r="DG55" s="840"/>
      <c r="DH55" s="841"/>
      <c r="DI55" s="841"/>
      <c r="DJ55" s="841"/>
      <c r="DK55" s="842"/>
      <c r="DL55" s="840"/>
      <c r="DM55" s="841"/>
      <c r="DN55" s="841"/>
      <c r="DO55" s="841"/>
      <c r="DP55" s="842"/>
      <c r="DQ55" s="840"/>
      <c r="DR55" s="841"/>
      <c r="DS55" s="841"/>
      <c r="DT55" s="841"/>
      <c r="DU55" s="842"/>
      <c r="DV55" s="837"/>
      <c r="DW55" s="838"/>
      <c r="DX55" s="838"/>
      <c r="DY55" s="838"/>
      <c r="DZ55" s="843"/>
      <c r="EA55" s="226"/>
    </row>
    <row r="56" spans="1:131" ht="26.25" customHeight="1" x14ac:dyDescent="0.15">
      <c r="A56" s="234">
        <v>29</v>
      </c>
      <c r="B56" s="844"/>
      <c r="C56" s="845"/>
      <c r="D56" s="845"/>
      <c r="E56" s="845"/>
      <c r="F56" s="845"/>
      <c r="G56" s="845"/>
      <c r="H56" s="845"/>
      <c r="I56" s="845"/>
      <c r="J56" s="845"/>
      <c r="K56" s="845"/>
      <c r="L56" s="845"/>
      <c r="M56" s="845"/>
      <c r="N56" s="845"/>
      <c r="O56" s="845"/>
      <c r="P56" s="846"/>
      <c r="Q56" s="899"/>
      <c r="R56" s="900"/>
      <c r="S56" s="900"/>
      <c r="T56" s="900"/>
      <c r="U56" s="900"/>
      <c r="V56" s="900"/>
      <c r="W56" s="900"/>
      <c r="X56" s="900"/>
      <c r="Y56" s="900"/>
      <c r="Z56" s="900"/>
      <c r="AA56" s="900"/>
      <c r="AB56" s="900"/>
      <c r="AC56" s="900"/>
      <c r="AD56" s="900"/>
      <c r="AE56" s="901"/>
      <c r="AF56" s="850"/>
      <c r="AG56" s="851"/>
      <c r="AH56" s="851"/>
      <c r="AI56" s="851"/>
      <c r="AJ56" s="852"/>
      <c r="AK56" s="903"/>
      <c r="AL56" s="900"/>
      <c r="AM56" s="900"/>
      <c r="AN56" s="900"/>
      <c r="AO56" s="900"/>
      <c r="AP56" s="900"/>
      <c r="AQ56" s="900"/>
      <c r="AR56" s="900"/>
      <c r="AS56" s="900"/>
      <c r="AT56" s="900"/>
      <c r="AU56" s="900"/>
      <c r="AV56" s="900"/>
      <c r="AW56" s="900"/>
      <c r="AX56" s="900"/>
      <c r="AY56" s="900"/>
      <c r="AZ56" s="902"/>
      <c r="BA56" s="902"/>
      <c r="BB56" s="902"/>
      <c r="BC56" s="902"/>
      <c r="BD56" s="902"/>
      <c r="BE56" s="896"/>
      <c r="BF56" s="896"/>
      <c r="BG56" s="896"/>
      <c r="BH56" s="896"/>
      <c r="BI56" s="897"/>
      <c r="BJ56" s="228"/>
      <c r="BK56" s="228"/>
      <c r="BL56" s="228"/>
      <c r="BM56" s="228"/>
      <c r="BN56" s="228"/>
      <c r="BO56" s="237"/>
      <c r="BP56" s="237"/>
      <c r="BQ56" s="234">
        <v>50</v>
      </c>
      <c r="BR56" s="235"/>
      <c r="BS56" s="837"/>
      <c r="BT56" s="838"/>
      <c r="BU56" s="838"/>
      <c r="BV56" s="838"/>
      <c r="BW56" s="838"/>
      <c r="BX56" s="838"/>
      <c r="BY56" s="838"/>
      <c r="BZ56" s="838"/>
      <c r="CA56" s="838"/>
      <c r="CB56" s="838"/>
      <c r="CC56" s="838"/>
      <c r="CD56" s="838"/>
      <c r="CE56" s="838"/>
      <c r="CF56" s="838"/>
      <c r="CG56" s="839"/>
      <c r="CH56" s="840"/>
      <c r="CI56" s="841"/>
      <c r="CJ56" s="841"/>
      <c r="CK56" s="841"/>
      <c r="CL56" s="842"/>
      <c r="CM56" s="840"/>
      <c r="CN56" s="841"/>
      <c r="CO56" s="841"/>
      <c r="CP56" s="841"/>
      <c r="CQ56" s="842"/>
      <c r="CR56" s="840"/>
      <c r="CS56" s="841"/>
      <c r="CT56" s="841"/>
      <c r="CU56" s="841"/>
      <c r="CV56" s="842"/>
      <c r="CW56" s="840"/>
      <c r="CX56" s="841"/>
      <c r="CY56" s="841"/>
      <c r="CZ56" s="841"/>
      <c r="DA56" s="842"/>
      <c r="DB56" s="840"/>
      <c r="DC56" s="841"/>
      <c r="DD56" s="841"/>
      <c r="DE56" s="841"/>
      <c r="DF56" s="842"/>
      <c r="DG56" s="840"/>
      <c r="DH56" s="841"/>
      <c r="DI56" s="841"/>
      <c r="DJ56" s="841"/>
      <c r="DK56" s="842"/>
      <c r="DL56" s="840"/>
      <c r="DM56" s="841"/>
      <c r="DN56" s="841"/>
      <c r="DO56" s="841"/>
      <c r="DP56" s="842"/>
      <c r="DQ56" s="840"/>
      <c r="DR56" s="841"/>
      <c r="DS56" s="841"/>
      <c r="DT56" s="841"/>
      <c r="DU56" s="842"/>
      <c r="DV56" s="837"/>
      <c r="DW56" s="838"/>
      <c r="DX56" s="838"/>
      <c r="DY56" s="838"/>
      <c r="DZ56" s="843"/>
      <c r="EA56" s="226"/>
    </row>
    <row r="57" spans="1:131" ht="26.25" customHeight="1" x14ac:dyDescent="0.15">
      <c r="A57" s="234">
        <v>30</v>
      </c>
      <c r="B57" s="844"/>
      <c r="C57" s="845"/>
      <c r="D57" s="845"/>
      <c r="E57" s="845"/>
      <c r="F57" s="845"/>
      <c r="G57" s="845"/>
      <c r="H57" s="845"/>
      <c r="I57" s="845"/>
      <c r="J57" s="845"/>
      <c r="K57" s="845"/>
      <c r="L57" s="845"/>
      <c r="M57" s="845"/>
      <c r="N57" s="845"/>
      <c r="O57" s="845"/>
      <c r="P57" s="846"/>
      <c r="Q57" s="899"/>
      <c r="R57" s="900"/>
      <c r="S57" s="900"/>
      <c r="T57" s="900"/>
      <c r="U57" s="900"/>
      <c r="V57" s="900"/>
      <c r="W57" s="900"/>
      <c r="X57" s="900"/>
      <c r="Y57" s="900"/>
      <c r="Z57" s="900"/>
      <c r="AA57" s="900"/>
      <c r="AB57" s="900"/>
      <c r="AC57" s="900"/>
      <c r="AD57" s="900"/>
      <c r="AE57" s="901"/>
      <c r="AF57" s="850"/>
      <c r="AG57" s="851"/>
      <c r="AH57" s="851"/>
      <c r="AI57" s="851"/>
      <c r="AJ57" s="852"/>
      <c r="AK57" s="903"/>
      <c r="AL57" s="900"/>
      <c r="AM57" s="900"/>
      <c r="AN57" s="900"/>
      <c r="AO57" s="900"/>
      <c r="AP57" s="900"/>
      <c r="AQ57" s="900"/>
      <c r="AR57" s="900"/>
      <c r="AS57" s="900"/>
      <c r="AT57" s="900"/>
      <c r="AU57" s="900"/>
      <c r="AV57" s="900"/>
      <c r="AW57" s="900"/>
      <c r="AX57" s="900"/>
      <c r="AY57" s="900"/>
      <c r="AZ57" s="902"/>
      <c r="BA57" s="902"/>
      <c r="BB57" s="902"/>
      <c r="BC57" s="902"/>
      <c r="BD57" s="902"/>
      <c r="BE57" s="896"/>
      <c r="BF57" s="896"/>
      <c r="BG57" s="896"/>
      <c r="BH57" s="896"/>
      <c r="BI57" s="897"/>
      <c r="BJ57" s="228"/>
      <c r="BK57" s="228"/>
      <c r="BL57" s="228"/>
      <c r="BM57" s="228"/>
      <c r="BN57" s="228"/>
      <c r="BO57" s="237"/>
      <c r="BP57" s="237"/>
      <c r="BQ57" s="234">
        <v>51</v>
      </c>
      <c r="BR57" s="235"/>
      <c r="BS57" s="837"/>
      <c r="BT57" s="838"/>
      <c r="BU57" s="838"/>
      <c r="BV57" s="838"/>
      <c r="BW57" s="838"/>
      <c r="BX57" s="838"/>
      <c r="BY57" s="838"/>
      <c r="BZ57" s="838"/>
      <c r="CA57" s="838"/>
      <c r="CB57" s="838"/>
      <c r="CC57" s="838"/>
      <c r="CD57" s="838"/>
      <c r="CE57" s="838"/>
      <c r="CF57" s="838"/>
      <c r="CG57" s="839"/>
      <c r="CH57" s="840"/>
      <c r="CI57" s="841"/>
      <c r="CJ57" s="841"/>
      <c r="CK57" s="841"/>
      <c r="CL57" s="842"/>
      <c r="CM57" s="840"/>
      <c r="CN57" s="841"/>
      <c r="CO57" s="841"/>
      <c r="CP57" s="841"/>
      <c r="CQ57" s="842"/>
      <c r="CR57" s="840"/>
      <c r="CS57" s="841"/>
      <c r="CT57" s="841"/>
      <c r="CU57" s="841"/>
      <c r="CV57" s="842"/>
      <c r="CW57" s="840"/>
      <c r="CX57" s="841"/>
      <c r="CY57" s="841"/>
      <c r="CZ57" s="841"/>
      <c r="DA57" s="842"/>
      <c r="DB57" s="840"/>
      <c r="DC57" s="841"/>
      <c r="DD57" s="841"/>
      <c r="DE57" s="841"/>
      <c r="DF57" s="842"/>
      <c r="DG57" s="840"/>
      <c r="DH57" s="841"/>
      <c r="DI57" s="841"/>
      <c r="DJ57" s="841"/>
      <c r="DK57" s="842"/>
      <c r="DL57" s="840"/>
      <c r="DM57" s="841"/>
      <c r="DN57" s="841"/>
      <c r="DO57" s="841"/>
      <c r="DP57" s="842"/>
      <c r="DQ57" s="840"/>
      <c r="DR57" s="841"/>
      <c r="DS57" s="841"/>
      <c r="DT57" s="841"/>
      <c r="DU57" s="842"/>
      <c r="DV57" s="837"/>
      <c r="DW57" s="838"/>
      <c r="DX57" s="838"/>
      <c r="DY57" s="838"/>
      <c r="DZ57" s="843"/>
      <c r="EA57" s="226"/>
    </row>
    <row r="58" spans="1:131" ht="26.25" customHeight="1" x14ac:dyDescent="0.15">
      <c r="A58" s="234">
        <v>31</v>
      </c>
      <c r="B58" s="844"/>
      <c r="C58" s="845"/>
      <c r="D58" s="845"/>
      <c r="E58" s="845"/>
      <c r="F58" s="845"/>
      <c r="G58" s="845"/>
      <c r="H58" s="845"/>
      <c r="I58" s="845"/>
      <c r="J58" s="845"/>
      <c r="K58" s="845"/>
      <c r="L58" s="845"/>
      <c r="M58" s="845"/>
      <c r="N58" s="845"/>
      <c r="O58" s="845"/>
      <c r="P58" s="846"/>
      <c r="Q58" s="899"/>
      <c r="R58" s="900"/>
      <c r="S58" s="900"/>
      <c r="T58" s="900"/>
      <c r="U58" s="900"/>
      <c r="V58" s="900"/>
      <c r="W58" s="900"/>
      <c r="X58" s="900"/>
      <c r="Y58" s="900"/>
      <c r="Z58" s="900"/>
      <c r="AA58" s="900"/>
      <c r="AB58" s="900"/>
      <c r="AC58" s="900"/>
      <c r="AD58" s="900"/>
      <c r="AE58" s="901"/>
      <c r="AF58" s="850"/>
      <c r="AG58" s="851"/>
      <c r="AH58" s="851"/>
      <c r="AI58" s="851"/>
      <c r="AJ58" s="852"/>
      <c r="AK58" s="903"/>
      <c r="AL58" s="900"/>
      <c r="AM58" s="900"/>
      <c r="AN58" s="900"/>
      <c r="AO58" s="900"/>
      <c r="AP58" s="900"/>
      <c r="AQ58" s="900"/>
      <c r="AR58" s="900"/>
      <c r="AS58" s="900"/>
      <c r="AT58" s="900"/>
      <c r="AU58" s="900"/>
      <c r="AV58" s="900"/>
      <c r="AW58" s="900"/>
      <c r="AX58" s="900"/>
      <c r="AY58" s="900"/>
      <c r="AZ58" s="902"/>
      <c r="BA58" s="902"/>
      <c r="BB58" s="902"/>
      <c r="BC58" s="902"/>
      <c r="BD58" s="902"/>
      <c r="BE58" s="896"/>
      <c r="BF58" s="896"/>
      <c r="BG58" s="896"/>
      <c r="BH58" s="896"/>
      <c r="BI58" s="897"/>
      <c r="BJ58" s="228"/>
      <c r="BK58" s="228"/>
      <c r="BL58" s="228"/>
      <c r="BM58" s="228"/>
      <c r="BN58" s="228"/>
      <c r="BO58" s="237"/>
      <c r="BP58" s="237"/>
      <c r="BQ58" s="234">
        <v>52</v>
      </c>
      <c r="BR58" s="235"/>
      <c r="BS58" s="837"/>
      <c r="BT58" s="838"/>
      <c r="BU58" s="838"/>
      <c r="BV58" s="838"/>
      <c r="BW58" s="838"/>
      <c r="BX58" s="838"/>
      <c r="BY58" s="838"/>
      <c r="BZ58" s="838"/>
      <c r="CA58" s="838"/>
      <c r="CB58" s="838"/>
      <c r="CC58" s="838"/>
      <c r="CD58" s="838"/>
      <c r="CE58" s="838"/>
      <c r="CF58" s="838"/>
      <c r="CG58" s="839"/>
      <c r="CH58" s="840"/>
      <c r="CI58" s="841"/>
      <c r="CJ58" s="841"/>
      <c r="CK58" s="841"/>
      <c r="CL58" s="842"/>
      <c r="CM58" s="840"/>
      <c r="CN58" s="841"/>
      <c r="CO58" s="841"/>
      <c r="CP58" s="841"/>
      <c r="CQ58" s="842"/>
      <c r="CR58" s="840"/>
      <c r="CS58" s="841"/>
      <c r="CT58" s="841"/>
      <c r="CU58" s="841"/>
      <c r="CV58" s="842"/>
      <c r="CW58" s="840"/>
      <c r="CX58" s="841"/>
      <c r="CY58" s="841"/>
      <c r="CZ58" s="841"/>
      <c r="DA58" s="842"/>
      <c r="DB58" s="840"/>
      <c r="DC58" s="841"/>
      <c r="DD58" s="841"/>
      <c r="DE58" s="841"/>
      <c r="DF58" s="842"/>
      <c r="DG58" s="840"/>
      <c r="DH58" s="841"/>
      <c r="DI58" s="841"/>
      <c r="DJ58" s="841"/>
      <c r="DK58" s="842"/>
      <c r="DL58" s="840"/>
      <c r="DM58" s="841"/>
      <c r="DN58" s="841"/>
      <c r="DO58" s="841"/>
      <c r="DP58" s="842"/>
      <c r="DQ58" s="840"/>
      <c r="DR58" s="841"/>
      <c r="DS58" s="841"/>
      <c r="DT58" s="841"/>
      <c r="DU58" s="842"/>
      <c r="DV58" s="837"/>
      <c r="DW58" s="838"/>
      <c r="DX58" s="838"/>
      <c r="DY58" s="838"/>
      <c r="DZ58" s="843"/>
      <c r="EA58" s="226"/>
    </row>
    <row r="59" spans="1:131" ht="26.25" customHeight="1" x14ac:dyDescent="0.15">
      <c r="A59" s="234">
        <v>32</v>
      </c>
      <c r="B59" s="844"/>
      <c r="C59" s="845"/>
      <c r="D59" s="845"/>
      <c r="E59" s="845"/>
      <c r="F59" s="845"/>
      <c r="G59" s="845"/>
      <c r="H59" s="845"/>
      <c r="I59" s="845"/>
      <c r="J59" s="845"/>
      <c r="K59" s="845"/>
      <c r="L59" s="845"/>
      <c r="M59" s="845"/>
      <c r="N59" s="845"/>
      <c r="O59" s="845"/>
      <c r="P59" s="846"/>
      <c r="Q59" s="899"/>
      <c r="R59" s="900"/>
      <c r="S59" s="900"/>
      <c r="T59" s="900"/>
      <c r="U59" s="900"/>
      <c r="V59" s="900"/>
      <c r="W59" s="900"/>
      <c r="X59" s="900"/>
      <c r="Y59" s="900"/>
      <c r="Z59" s="900"/>
      <c r="AA59" s="900"/>
      <c r="AB59" s="900"/>
      <c r="AC59" s="900"/>
      <c r="AD59" s="900"/>
      <c r="AE59" s="901"/>
      <c r="AF59" s="850"/>
      <c r="AG59" s="851"/>
      <c r="AH59" s="851"/>
      <c r="AI59" s="851"/>
      <c r="AJ59" s="852"/>
      <c r="AK59" s="903"/>
      <c r="AL59" s="900"/>
      <c r="AM59" s="900"/>
      <c r="AN59" s="900"/>
      <c r="AO59" s="900"/>
      <c r="AP59" s="900"/>
      <c r="AQ59" s="900"/>
      <c r="AR59" s="900"/>
      <c r="AS59" s="900"/>
      <c r="AT59" s="900"/>
      <c r="AU59" s="900"/>
      <c r="AV59" s="900"/>
      <c r="AW59" s="900"/>
      <c r="AX59" s="900"/>
      <c r="AY59" s="900"/>
      <c r="AZ59" s="902"/>
      <c r="BA59" s="902"/>
      <c r="BB59" s="902"/>
      <c r="BC59" s="902"/>
      <c r="BD59" s="902"/>
      <c r="BE59" s="896"/>
      <c r="BF59" s="896"/>
      <c r="BG59" s="896"/>
      <c r="BH59" s="896"/>
      <c r="BI59" s="897"/>
      <c r="BJ59" s="228"/>
      <c r="BK59" s="228"/>
      <c r="BL59" s="228"/>
      <c r="BM59" s="228"/>
      <c r="BN59" s="228"/>
      <c r="BO59" s="237"/>
      <c r="BP59" s="237"/>
      <c r="BQ59" s="234">
        <v>53</v>
      </c>
      <c r="BR59" s="235"/>
      <c r="BS59" s="837"/>
      <c r="BT59" s="838"/>
      <c r="BU59" s="838"/>
      <c r="BV59" s="838"/>
      <c r="BW59" s="838"/>
      <c r="BX59" s="838"/>
      <c r="BY59" s="838"/>
      <c r="BZ59" s="838"/>
      <c r="CA59" s="838"/>
      <c r="CB59" s="838"/>
      <c r="CC59" s="838"/>
      <c r="CD59" s="838"/>
      <c r="CE59" s="838"/>
      <c r="CF59" s="838"/>
      <c r="CG59" s="839"/>
      <c r="CH59" s="840"/>
      <c r="CI59" s="841"/>
      <c r="CJ59" s="841"/>
      <c r="CK59" s="841"/>
      <c r="CL59" s="842"/>
      <c r="CM59" s="840"/>
      <c r="CN59" s="841"/>
      <c r="CO59" s="841"/>
      <c r="CP59" s="841"/>
      <c r="CQ59" s="842"/>
      <c r="CR59" s="840"/>
      <c r="CS59" s="841"/>
      <c r="CT59" s="841"/>
      <c r="CU59" s="841"/>
      <c r="CV59" s="842"/>
      <c r="CW59" s="840"/>
      <c r="CX59" s="841"/>
      <c r="CY59" s="841"/>
      <c r="CZ59" s="841"/>
      <c r="DA59" s="842"/>
      <c r="DB59" s="840"/>
      <c r="DC59" s="841"/>
      <c r="DD59" s="841"/>
      <c r="DE59" s="841"/>
      <c r="DF59" s="842"/>
      <c r="DG59" s="840"/>
      <c r="DH59" s="841"/>
      <c r="DI59" s="841"/>
      <c r="DJ59" s="841"/>
      <c r="DK59" s="842"/>
      <c r="DL59" s="840"/>
      <c r="DM59" s="841"/>
      <c r="DN59" s="841"/>
      <c r="DO59" s="841"/>
      <c r="DP59" s="842"/>
      <c r="DQ59" s="840"/>
      <c r="DR59" s="841"/>
      <c r="DS59" s="841"/>
      <c r="DT59" s="841"/>
      <c r="DU59" s="842"/>
      <c r="DV59" s="837"/>
      <c r="DW59" s="838"/>
      <c r="DX59" s="838"/>
      <c r="DY59" s="838"/>
      <c r="DZ59" s="843"/>
      <c r="EA59" s="226"/>
    </row>
    <row r="60" spans="1:131" ht="26.25" customHeight="1" x14ac:dyDescent="0.15">
      <c r="A60" s="234">
        <v>33</v>
      </c>
      <c r="B60" s="844"/>
      <c r="C60" s="845"/>
      <c r="D60" s="845"/>
      <c r="E60" s="845"/>
      <c r="F60" s="845"/>
      <c r="G60" s="845"/>
      <c r="H60" s="845"/>
      <c r="I60" s="845"/>
      <c r="J60" s="845"/>
      <c r="K60" s="845"/>
      <c r="L60" s="845"/>
      <c r="M60" s="845"/>
      <c r="N60" s="845"/>
      <c r="O60" s="845"/>
      <c r="P60" s="846"/>
      <c r="Q60" s="899"/>
      <c r="R60" s="900"/>
      <c r="S60" s="900"/>
      <c r="T60" s="900"/>
      <c r="U60" s="900"/>
      <c r="V60" s="900"/>
      <c r="W60" s="900"/>
      <c r="X60" s="900"/>
      <c r="Y60" s="900"/>
      <c r="Z60" s="900"/>
      <c r="AA60" s="900"/>
      <c r="AB60" s="900"/>
      <c r="AC60" s="900"/>
      <c r="AD60" s="900"/>
      <c r="AE60" s="901"/>
      <c r="AF60" s="850"/>
      <c r="AG60" s="851"/>
      <c r="AH60" s="851"/>
      <c r="AI60" s="851"/>
      <c r="AJ60" s="852"/>
      <c r="AK60" s="903"/>
      <c r="AL60" s="900"/>
      <c r="AM60" s="900"/>
      <c r="AN60" s="900"/>
      <c r="AO60" s="900"/>
      <c r="AP60" s="900"/>
      <c r="AQ60" s="900"/>
      <c r="AR60" s="900"/>
      <c r="AS60" s="900"/>
      <c r="AT60" s="900"/>
      <c r="AU60" s="900"/>
      <c r="AV60" s="900"/>
      <c r="AW60" s="900"/>
      <c r="AX60" s="900"/>
      <c r="AY60" s="900"/>
      <c r="AZ60" s="902"/>
      <c r="BA60" s="902"/>
      <c r="BB60" s="902"/>
      <c r="BC60" s="902"/>
      <c r="BD60" s="902"/>
      <c r="BE60" s="896"/>
      <c r="BF60" s="896"/>
      <c r="BG60" s="896"/>
      <c r="BH60" s="896"/>
      <c r="BI60" s="897"/>
      <c r="BJ60" s="228"/>
      <c r="BK60" s="228"/>
      <c r="BL60" s="228"/>
      <c r="BM60" s="228"/>
      <c r="BN60" s="228"/>
      <c r="BO60" s="237"/>
      <c r="BP60" s="237"/>
      <c r="BQ60" s="234">
        <v>54</v>
      </c>
      <c r="BR60" s="235"/>
      <c r="BS60" s="837"/>
      <c r="BT60" s="838"/>
      <c r="BU60" s="838"/>
      <c r="BV60" s="838"/>
      <c r="BW60" s="838"/>
      <c r="BX60" s="838"/>
      <c r="BY60" s="838"/>
      <c r="BZ60" s="838"/>
      <c r="CA60" s="838"/>
      <c r="CB60" s="838"/>
      <c r="CC60" s="838"/>
      <c r="CD60" s="838"/>
      <c r="CE60" s="838"/>
      <c r="CF60" s="838"/>
      <c r="CG60" s="839"/>
      <c r="CH60" s="840"/>
      <c r="CI60" s="841"/>
      <c r="CJ60" s="841"/>
      <c r="CK60" s="841"/>
      <c r="CL60" s="842"/>
      <c r="CM60" s="840"/>
      <c r="CN60" s="841"/>
      <c r="CO60" s="841"/>
      <c r="CP60" s="841"/>
      <c r="CQ60" s="842"/>
      <c r="CR60" s="840"/>
      <c r="CS60" s="841"/>
      <c r="CT60" s="841"/>
      <c r="CU60" s="841"/>
      <c r="CV60" s="842"/>
      <c r="CW60" s="840"/>
      <c r="CX60" s="841"/>
      <c r="CY60" s="841"/>
      <c r="CZ60" s="841"/>
      <c r="DA60" s="842"/>
      <c r="DB60" s="840"/>
      <c r="DC60" s="841"/>
      <c r="DD60" s="841"/>
      <c r="DE60" s="841"/>
      <c r="DF60" s="842"/>
      <c r="DG60" s="840"/>
      <c r="DH60" s="841"/>
      <c r="DI60" s="841"/>
      <c r="DJ60" s="841"/>
      <c r="DK60" s="842"/>
      <c r="DL60" s="840"/>
      <c r="DM60" s="841"/>
      <c r="DN60" s="841"/>
      <c r="DO60" s="841"/>
      <c r="DP60" s="842"/>
      <c r="DQ60" s="840"/>
      <c r="DR60" s="841"/>
      <c r="DS60" s="841"/>
      <c r="DT60" s="841"/>
      <c r="DU60" s="842"/>
      <c r="DV60" s="837"/>
      <c r="DW60" s="838"/>
      <c r="DX60" s="838"/>
      <c r="DY60" s="838"/>
      <c r="DZ60" s="843"/>
      <c r="EA60" s="226"/>
    </row>
    <row r="61" spans="1:131" ht="26.25" customHeight="1" thickBot="1" x14ac:dyDescent="0.2">
      <c r="A61" s="234">
        <v>34</v>
      </c>
      <c r="B61" s="844"/>
      <c r="C61" s="845"/>
      <c r="D61" s="845"/>
      <c r="E61" s="845"/>
      <c r="F61" s="845"/>
      <c r="G61" s="845"/>
      <c r="H61" s="845"/>
      <c r="I61" s="845"/>
      <c r="J61" s="845"/>
      <c r="K61" s="845"/>
      <c r="L61" s="845"/>
      <c r="M61" s="845"/>
      <c r="N61" s="845"/>
      <c r="O61" s="845"/>
      <c r="P61" s="846"/>
      <c r="Q61" s="899"/>
      <c r="R61" s="900"/>
      <c r="S61" s="900"/>
      <c r="T61" s="900"/>
      <c r="U61" s="900"/>
      <c r="V61" s="900"/>
      <c r="W61" s="900"/>
      <c r="X61" s="900"/>
      <c r="Y61" s="900"/>
      <c r="Z61" s="900"/>
      <c r="AA61" s="900"/>
      <c r="AB61" s="900"/>
      <c r="AC61" s="900"/>
      <c r="AD61" s="900"/>
      <c r="AE61" s="901"/>
      <c r="AF61" s="850"/>
      <c r="AG61" s="851"/>
      <c r="AH61" s="851"/>
      <c r="AI61" s="851"/>
      <c r="AJ61" s="852"/>
      <c r="AK61" s="903"/>
      <c r="AL61" s="900"/>
      <c r="AM61" s="900"/>
      <c r="AN61" s="900"/>
      <c r="AO61" s="900"/>
      <c r="AP61" s="900"/>
      <c r="AQ61" s="900"/>
      <c r="AR61" s="900"/>
      <c r="AS61" s="900"/>
      <c r="AT61" s="900"/>
      <c r="AU61" s="900"/>
      <c r="AV61" s="900"/>
      <c r="AW61" s="900"/>
      <c r="AX61" s="900"/>
      <c r="AY61" s="900"/>
      <c r="AZ61" s="902"/>
      <c r="BA61" s="902"/>
      <c r="BB61" s="902"/>
      <c r="BC61" s="902"/>
      <c r="BD61" s="902"/>
      <c r="BE61" s="896"/>
      <c r="BF61" s="896"/>
      <c r="BG61" s="896"/>
      <c r="BH61" s="896"/>
      <c r="BI61" s="897"/>
      <c r="BJ61" s="228"/>
      <c r="BK61" s="228"/>
      <c r="BL61" s="228"/>
      <c r="BM61" s="228"/>
      <c r="BN61" s="228"/>
      <c r="BO61" s="237"/>
      <c r="BP61" s="237"/>
      <c r="BQ61" s="234">
        <v>55</v>
      </c>
      <c r="BR61" s="235"/>
      <c r="BS61" s="837"/>
      <c r="BT61" s="838"/>
      <c r="BU61" s="838"/>
      <c r="BV61" s="838"/>
      <c r="BW61" s="838"/>
      <c r="BX61" s="838"/>
      <c r="BY61" s="838"/>
      <c r="BZ61" s="838"/>
      <c r="CA61" s="838"/>
      <c r="CB61" s="838"/>
      <c r="CC61" s="838"/>
      <c r="CD61" s="838"/>
      <c r="CE61" s="838"/>
      <c r="CF61" s="838"/>
      <c r="CG61" s="839"/>
      <c r="CH61" s="840"/>
      <c r="CI61" s="841"/>
      <c r="CJ61" s="841"/>
      <c r="CK61" s="841"/>
      <c r="CL61" s="842"/>
      <c r="CM61" s="840"/>
      <c r="CN61" s="841"/>
      <c r="CO61" s="841"/>
      <c r="CP61" s="841"/>
      <c r="CQ61" s="842"/>
      <c r="CR61" s="840"/>
      <c r="CS61" s="841"/>
      <c r="CT61" s="841"/>
      <c r="CU61" s="841"/>
      <c r="CV61" s="842"/>
      <c r="CW61" s="840"/>
      <c r="CX61" s="841"/>
      <c r="CY61" s="841"/>
      <c r="CZ61" s="841"/>
      <c r="DA61" s="842"/>
      <c r="DB61" s="840"/>
      <c r="DC61" s="841"/>
      <c r="DD61" s="841"/>
      <c r="DE61" s="841"/>
      <c r="DF61" s="842"/>
      <c r="DG61" s="840"/>
      <c r="DH61" s="841"/>
      <c r="DI61" s="841"/>
      <c r="DJ61" s="841"/>
      <c r="DK61" s="842"/>
      <c r="DL61" s="840"/>
      <c r="DM61" s="841"/>
      <c r="DN61" s="841"/>
      <c r="DO61" s="841"/>
      <c r="DP61" s="842"/>
      <c r="DQ61" s="840"/>
      <c r="DR61" s="841"/>
      <c r="DS61" s="841"/>
      <c r="DT61" s="841"/>
      <c r="DU61" s="842"/>
      <c r="DV61" s="837"/>
      <c r="DW61" s="838"/>
      <c r="DX61" s="838"/>
      <c r="DY61" s="838"/>
      <c r="DZ61" s="843"/>
      <c r="EA61" s="226"/>
    </row>
    <row r="62" spans="1:131" ht="26.25" customHeight="1" x14ac:dyDescent="0.15">
      <c r="A62" s="234">
        <v>35</v>
      </c>
      <c r="B62" s="844"/>
      <c r="C62" s="845"/>
      <c r="D62" s="845"/>
      <c r="E62" s="845"/>
      <c r="F62" s="845"/>
      <c r="G62" s="845"/>
      <c r="H62" s="845"/>
      <c r="I62" s="845"/>
      <c r="J62" s="845"/>
      <c r="K62" s="845"/>
      <c r="L62" s="845"/>
      <c r="M62" s="845"/>
      <c r="N62" s="845"/>
      <c r="O62" s="845"/>
      <c r="P62" s="846"/>
      <c r="Q62" s="899"/>
      <c r="R62" s="900"/>
      <c r="S62" s="900"/>
      <c r="T62" s="900"/>
      <c r="U62" s="900"/>
      <c r="V62" s="900"/>
      <c r="W62" s="900"/>
      <c r="X62" s="900"/>
      <c r="Y62" s="900"/>
      <c r="Z62" s="900"/>
      <c r="AA62" s="900"/>
      <c r="AB62" s="900"/>
      <c r="AC62" s="900"/>
      <c r="AD62" s="900"/>
      <c r="AE62" s="901"/>
      <c r="AF62" s="850"/>
      <c r="AG62" s="851"/>
      <c r="AH62" s="851"/>
      <c r="AI62" s="851"/>
      <c r="AJ62" s="852"/>
      <c r="AK62" s="903"/>
      <c r="AL62" s="900"/>
      <c r="AM62" s="900"/>
      <c r="AN62" s="900"/>
      <c r="AO62" s="900"/>
      <c r="AP62" s="900"/>
      <c r="AQ62" s="900"/>
      <c r="AR62" s="900"/>
      <c r="AS62" s="900"/>
      <c r="AT62" s="900"/>
      <c r="AU62" s="900"/>
      <c r="AV62" s="900"/>
      <c r="AW62" s="900"/>
      <c r="AX62" s="900"/>
      <c r="AY62" s="900"/>
      <c r="AZ62" s="902"/>
      <c r="BA62" s="902"/>
      <c r="BB62" s="902"/>
      <c r="BC62" s="902"/>
      <c r="BD62" s="902"/>
      <c r="BE62" s="896"/>
      <c r="BF62" s="896"/>
      <c r="BG62" s="896"/>
      <c r="BH62" s="896"/>
      <c r="BI62" s="897"/>
      <c r="BJ62" s="911" t="s">
        <v>376</v>
      </c>
      <c r="BK62" s="870"/>
      <c r="BL62" s="870"/>
      <c r="BM62" s="870"/>
      <c r="BN62" s="871"/>
      <c r="BO62" s="237"/>
      <c r="BP62" s="237"/>
      <c r="BQ62" s="234">
        <v>56</v>
      </c>
      <c r="BR62" s="235"/>
      <c r="BS62" s="837"/>
      <c r="BT62" s="838"/>
      <c r="BU62" s="838"/>
      <c r="BV62" s="838"/>
      <c r="BW62" s="838"/>
      <c r="BX62" s="838"/>
      <c r="BY62" s="838"/>
      <c r="BZ62" s="838"/>
      <c r="CA62" s="838"/>
      <c r="CB62" s="838"/>
      <c r="CC62" s="838"/>
      <c r="CD62" s="838"/>
      <c r="CE62" s="838"/>
      <c r="CF62" s="838"/>
      <c r="CG62" s="839"/>
      <c r="CH62" s="840"/>
      <c r="CI62" s="841"/>
      <c r="CJ62" s="841"/>
      <c r="CK62" s="841"/>
      <c r="CL62" s="842"/>
      <c r="CM62" s="840"/>
      <c r="CN62" s="841"/>
      <c r="CO62" s="841"/>
      <c r="CP62" s="841"/>
      <c r="CQ62" s="842"/>
      <c r="CR62" s="840"/>
      <c r="CS62" s="841"/>
      <c r="CT62" s="841"/>
      <c r="CU62" s="841"/>
      <c r="CV62" s="842"/>
      <c r="CW62" s="840"/>
      <c r="CX62" s="841"/>
      <c r="CY62" s="841"/>
      <c r="CZ62" s="841"/>
      <c r="DA62" s="842"/>
      <c r="DB62" s="840"/>
      <c r="DC62" s="841"/>
      <c r="DD62" s="841"/>
      <c r="DE62" s="841"/>
      <c r="DF62" s="842"/>
      <c r="DG62" s="840"/>
      <c r="DH62" s="841"/>
      <c r="DI62" s="841"/>
      <c r="DJ62" s="841"/>
      <c r="DK62" s="842"/>
      <c r="DL62" s="840"/>
      <c r="DM62" s="841"/>
      <c r="DN62" s="841"/>
      <c r="DO62" s="841"/>
      <c r="DP62" s="842"/>
      <c r="DQ62" s="840"/>
      <c r="DR62" s="841"/>
      <c r="DS62" s="841"/>
      <c r="DT62" s="841"/>
      <c r="DU62" s="842"/>
      <c r="DV62" s="837"/>
      <c r="DW62" s="838"/>
      <c r="DX62" s="838"/>
      <c r="DY62" s="838"/>
      <c r="DZ62" s="843"/>
      <c r="EA62" s="226"/>
    </row>
    <row r="63" spans="1:131" ht="26.25" customHeight="1" thickBot="1" x14ac:dyDescent="0.2">
      <c r="A63" s="236" t="s">
        <v>356</v>
      </c>
      <c r="B63" s="853" t="s">
        <v>377</v>
      </c>
      <c r="C63" s="854"/>
      <c r="D63" s="854"/>
      <c r="E63" s="854"/>
      <c r="F63" s="854"/>
      <c r="G63" s="854"/>
      <c r="H63" s="854"/>
      <c r="I63" s="854"/>
      <c r="J63" s="854"/>
      <c r="K63" s="854"/>
      <c r="L63" s="854"/>
      <c r="M63" s="854"/>
      <c r="N63" s="854"/>
      <c r="O63" s="854"/>
      <c r="P63" s="855"/>
      <c r="Q63" s="904"/>
      <c r="R63" s="905"/>
      <c r="S63" s="905"/>
      <c r="T63" s="905"/>
      <c r="U63" s="905"/>
      <c r="V63" s="905"/>
      <c r="W63" s="905"/>
      <c r="X63" s="905"/>
      <c r="Y63" s="905"/>
      <c r="Z63" s="905"/>
      <c r="AA63" s="905"/>
      <c r="AB63" s="905"/>
      <c r="AC63" s="905"/>
      <c r="AD63" s="905"/>
      <c r="AE63" s="906"/>
      <c r="AF63" s="907">
        <v>660</v>
      </c>
      <c r="AG63" s="908"/>
      <c r="AH63" s="908"/>
      <c r="AI63" s="908"/>
      <c r="AJ63" s="909"/>
      <c r="AK63" s="910"/>
      <c r="AL63" s="905"/>
      <c r="AM63" s="905"/>
      <c r="AN63" s="905"/>
      <c r="AO63" s="905"/>
      <c r="AP63" s="908">
        <v>3537</v>
      </c>
      <c r="AQ63" s="908"/>
      <c r="AR63" s="908"/>
      <c r="AS63" s="908"/>
      <c r="AT63" s="908"/>
      <c r="AU63" s="908">
        <v>2338</v>
      </c>
      <c r="AV63" s="908"/>
      <c r="AW63" s="908"/>
      <c r="AX63" s="908"/>
      <c r="AY63" s="908"/>
      <c r="AZ63" s="912"/>
      <c r="BA63" s="912"/>
      <c r="BB63" s="912"/>
      <c r="BC63" s="912"/>
      <c r="BD63" s="912"/>
      <c r="BE63" s="913"/>
      <c r="BF63" s="913"/>
      <c r="BG63" s="913"/>
      <c r="BH63" s="913"/>
      <c r="BI63" s="914"/>
      <c r="BJ63" s="915" t="s">
        <v>240</v>
      </c>
      <c r="BK63" s="916"/>
      <c r="BL63" s="916"/>
      <c r="BM63" s="916"/>
      <c r="BN63" s="917"/>
      <c r="BO63" s="237"/>
      <c r="BP63" s="237"/>
      <c r="BQ63" s="234">
        <v>57</v>
      </c>
      <c r="BR63" s="235"/>
      <c r="BS63" s="837"/>
      <c r="BT63" s="838"/>
      <c r="BU63" s="838"/>
      <c r="BV63" s="838"/>
      <c r="BW63" s="838"/>
      <c r="BX63" s="838"/>
      <c r="BY63" s="838"/>
      <c r="BZ63" s="838"/>
      <c r="CA63" s="838"/>
      <c r="CB63" s="838"/>
      <c r="CC63" s="838"/>
      <c r="CD63" s="838"/>
      <c r="CE63" s="838"/>
      <c r="CF63" s="838"/>
      <c r="CG63" s="839"/>
      <c r="CH63" s="840"/>
      <c r="CI63" s="841"/>
      <c r="CJ63" s="841"/>
      <c r="CK63" s="841"/>
      <c r="CL63" s="842"/>
      <c r="CM63" s="840"/>
      <c r="CN63" s="841"/>
      <c r="CO63" s="841"/>
      <c r="CP63" s="841"/>
      <c r="CQ63" s="842"/>
      <c r="CR63" s="840"/>
      <c r="CS63" s="841"/>
      <c r="CT63" s="841"/>
      <c r="CU63" s="841"/>
      <c r="CV63" s="842"/>
      <c r="CW63" s="840"/>
      <c r="CX63" s="841"/>
      <c r="CY63" s="841"/>
      <c r="CZ63" s="841"/>
      <c r="DA63" s="842"/>
      <c r="DB63" s="840"/>
      <c r="DC63" s="841"/>
      <c r="DD63" s="841"/>
      <c r="DE63" s="841"/>
      <c r="DF63" s="842"/>
      <c r="DG63" s="840"/>
      <c r="DH63" s="841"/>
      <c r="DI63" s="841"/>
      <c r="DJ63" s="841"/>
      <c r="DK63" s="842"/>
      <c r="DL63" s="840"/>
      <c r="DM63" s="841"/>
      <c r="DN63" s="841"/>
      <c r="DO63" s="841"/>
      <c r="DP63" s="842"/>
      <c r="DQ63" s="840"/>
      <c r="DR63" s="841"/>
      <c r="DS63" s="841"/>
      <c r="DT63" s="841"/>
      <c r="DU63" s="842"/>
      <c r="DV63" s="837"/>
      <c r="DW63" s="838"/>
      <c r="DX63" s="838"/>
      <c r="DY63" s="838"/>
      <c r="DZ63" s="843"/>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837"/>
      <c r="BT64" s="838"/>
      <c r="BU64" s="838"/>
      <c r="BV64" s="838"/>
      <c r="BW64" s="838"/>
      <c r="BX64" s="838"/>
      <c r="BY64" s="838"/>
      <c r="BZ64" s="838"/>
      <c r="CA64" s="838"/>
      <c r="CB64" s="838"/>
      <c r="CC64" s="838"/>
      <c r="CD64" s="838"/>
      <c r="CE64" s="838"/>
      <c r="CF64" s="838"/>
      <c r="CG64" s="839"/>
      <c r="CH64" s="840"/>
      <c r="CI64" s="841"/>
      <c r="CJ64" s="841"/>
      <c r="CK64" s="841"/>
      <c r="CL64" s="842"/>
      <c r="CM64" s="840"/>
      <c r="CN64" s="841"/>
      <c r="CO64" s="841"/>
      <c r="CP64" s="841"/>
      <c r="CQ64" s="842"/>
      <c r="CR64" s="840"/>
      <c r="CS64" s="841"/>
      <c r="CT64" s="841"/>
      <c r="CU64" s="841"/>
      <c r="CV64" s="842"/>
      <c r="CW64" s="840"/>
      <c r="CX64" s="841"/>
      <c r="CY64" s="841"/>
      <c r="CZ64" s="841"/>
      <c r="DA64" s="842"/>
      <c r="DB64" s="840"/>
      <c r="DC64" s="841"/>
      <c r="DD64" s="841"/>
      <c r="DE64" s="841"/>
      <c r="DF64" s="842"/>
      <c r="DG64" s="840"/>
      <c r="DH64" s="841"/>
      <c r="DI64" s="841"/>
      <c r="DJ64" s="841"/>
      <c r="DK64" s="842"/>
      <c r="DL64" s="840"/>
      <c r="DM64" s="841"/>
      <c r="DN64" s="841"/>
      <c r="DO64" s="841"/>
      <c r="DP64" s="842"/>
      <c r="DQ64" s="840"/>
      <c r="DR64" s="841"/>
      <c r="DS64" s="841"/>
      <c r="DT64" s="841"/>
      <c r="DU64" s="842"/>
      <c r="DV64" s="837"/>
      <c r="DW64" s="838"/>
      <c r="DX64" s="838"/>
      <c r="DY64" s="838"/>
      <c r="DZ64" s="843"/>
      <c r="EA64" s="226"/>
    </row>
    <row r="65" spans="1:131" ht="26.25" customHeight="1" thickBot="1" x14ac:dyDescent="0.2">
      <c r="A65" s="228" t="s">
        <v>378</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837"/>
      <c r="BT65" s="838"/>
      <c r="BU65" s="838"/>
      <c r="BV65" s="838"/>
      <c r="BW65" s="838"/>
      <c r="BX65" s="838"/>
      <c r="BY65" s="838"/>
      <c r="BZ65" s="838"/>
      <c r="CA65" s="838"/>
      <c r="CB65" s="838"/>
      <c r="CC65" s="838"/>
      <c r="CD65" s="838"/>
      <c r="CE65" s="838"/>
      <c r="CF65" s="838"/>
      <c r="CG65" s="839"/>
      <c r="CH65" s="840"/>
      <c r="CI65" s="841"/>
      <c r="CJ65" s="841"/>
      <c r="CK65" s="841"/>
      <c r="CL65" s="842"/>
      <c r="CM65" s="840"/>
      <c r="CN65" s="841"/>
      <c r="CO65" s="841"/>
      <c r="CP65" s="841"/>
      <c r="CQ65" s="842"/>
      <c r="CR65" s="840"/>
      <c r="CS65" s="841"/>
      <c r="CT65" s="841"/>
      <c r="CU65" s="841"/>
      <c r="CV65" s="842"/>
      <c r="CW65" s="840"/>
      <c r="CX65" s="841"/>
      <c r="CY65" s="841"/>
      <c r="CZ65" s="841"/>
      <c r="DA65" s="842"/>
      <c r="DB65" s="840"/>
      <c r="DC65" s="841"/>
      <c r="DD65" s="841"/>
      <c r="DE65" s="841"/>
      <c r="DF65" s="842"/>
      <c r="DG65" s="840"/>
      <c r="DH65" s="841"/>
      <c r="DI65" s="841"/>
      <c r="DJ65" s="841"/>
      <c r="DK65" s="842"/>
      <c r="DL65" s="840"/>
      <c r="DM65" s="841"/>
      <c r="DN65" s="841"/>
      <c r="DO65" s="841"/>
      <c r="DP65" s="842"/>
      <c r="DQ65" s="840"/>
      <c r="DR65" s="841"/>
      <c r="DS65" s="841"/>
      <c r="DT65" s="841"/>
      <c r="DU65" s="842"/>
      <c r="DV65" s="837"/>
      <c r="DW65" s="838"/>
      <c r="DX65" s="838"/>
      <c r="DY65" s="838"/>
      <c r="DZ65" s="843"/>
      <c r="EA65" s="226"/>
    </row>
    <row r="66" spans="1:131" ht="26.25" customHeight="1" x14ac:dyDescent="0.15">
      <c r="A66" s="791" t="s">
        <v>379</v>
      </c>
      <c r="B66" s="792"/>
      <c r="C66" s="792"/>
      <c r="D66" s="792"/>
      <c r="E66" s="792"/>
      <c r="F66" s="792"/>
      <c r="G66" s="792"/>
      <c r="H66" s="792"/>
      <c r="I66" s="792"/>
      <c r="J66" s="792"/>
      <c r="K66" s="792"/>
      <c r="L66" s="792"/>
      <c r="M66" s="792"/>
      <c r="N66" s="792"/>
      <c r="O66" s="792"/>
      <c r="P66" s="793"/>
      <c r="Q66" s="797" t="s">
        <v>360</v>
      </c>
      <c r="R66" s="798"/>
      <c r="S66" s="798"/>
      <c r="T66" s="798"/>
      <c r="U66" s="799"/>
      <c r="V66" s="797" t="s">
        <v>361</v>
      </c>
      <c r="W66" s="798"/>
      <c r="X66" s="798"/>
      <c r="Y66" s="798"/>
      <c r="Z66" s="799"/>
      <c r="AA66" s="797" t="s">
        <v>380</v>
      </c>
      <c r="AB66" s="798"/>
      <c r="AC66" s="798"/>
      <c r="AD66" s="798"/>
      <c r="AE66" s="799"/>
      <c r="AF66" s="918" t="s">
        <v>363</v>
      </c>
      <c r="AG66" s="879"/>
      <c r="AH66" s="879"/>
      <c r="AI66" s="879"/>
      <c r="AJ66" s="919"/>
      <c r="AK66" s="797" t="s">
        <v>364</v>
      </c>
      <c r="AL66" s="792"/>
      <c r="AM66" s="792"/>
      <c r="AN66" s="792"/>
      <c r="AO66" s="793"/>
      <c r="AP66" s="797" t="s">
        <v>365</v>
      </c>
      <c r="AQ66" s="798"/>
      <c r="AR66" s="798"/>
      <c r="AS66" s="798"/>
      <c r="AT66" s="799"/>
      <c r="AU66" s="797" t="s">
        <v>381</v>
      </c>
      <c r="AV66" s="798"/>
      <c r="AW66" s="798"/>
      <c r="AX66" s="798"/>
      <c r="AY66" s="799"/>
      <c r="AZ66" s="797" t="s">
        <v>341</v>
      </c>
      <c r="BA66" s="798"/>
      <c r="BB66" s="798"/>
      <c r="BC66" s="798"/>
      <c r="BD66" s="804"/>
      <c r="BE66" s="237"/>
      <c r="BF66" s="237"/>
      <c r="BG66" s="237"/>
      <c r="BH66" s="237"/>
      <c r="BI66" s="237"/>
      <c r="BJ66" s="237"/>
      <c r="BK66" s="237"/>
      <c r="BL66" s="237"/>
      <c r="BM66" s="237"/>
      <c r="BN66" s="237"/>
      <c r="BO66" s="237"/>
      <c r="BP66" s="237"/>
      <c r="BQ66" s="234">
        <v>60</v>
      </c>
      <c r="BR66" s="239"/>
      <c r="BS66" s="923"/>
      <c r="BT66" s="924"/>
      <c r="BU66" s="924"/>
      <c r="BV66" s="924"/>
      <c r="BW66" s="924"/>
      <c r="BX66" s="924"/>
      <c r="BY66" s="924"/>
      <c r="BZ66" s="924"/>
      <c r="CA66" s="924"/>
      <c r="CB66" s="924"/>
      <c r="CC66" s="924"/>
      <c r="CD66" s="924"/>
      <c r="CE66" s="924"/>
      <c r="CF66" s="924"/>
      <c r="CG66" s="929"/>
      <c r="CH66" s="926"/>
      <c r="CI66" s="927"/>
      <c r="CJ66" s="927"/>
      <c r="CK66" s="927"/>
      <c r="CL66" s="928"/>
      <c r="CM66" s="926"/>
      <c r="CN66" s="927"/>
      <c r="CO66" s="927"/>
      <c r="CP66" s="927"/>
      <c r="CQ66" s="928"/>
      <c r="CR66" s="926"/>
      <c r="CS66" s="927"/>
      <c r="CT66" s="927"/>
      <c r="CU66" s="927"/>
      <c r="CV66" s="928"/>
      <c r="CW66" s="926"/>
      <c r="CX66" s="927"/>
      <c r="CY66" s="927"/>
      <c r="CZ66" s="927"/>
      <c r="DA66" s="928"/>
      <c r="DB66" s="926"/>
      <c r="DC66" s="927"/>
      <c r="DD66" s="927"/>
      <c r="DE66" s="927"/>
      <c r="DF66" s="928"/>
      <c r="DG66" s="926"/>
      <c r="DH66" s="927"/>
      <c r="DI66" s="927"/>
      <c r="DJ66" s="927"/>
      <c r="DK66" s="928"/>
      <c r="DL66" s="926"/>
      <c r="DM66" s="927"/>
      <c r="DN66" s="927"/>
      <c r="DO66" s="927"/>
      <c r="DP66" s="928"/>
      <c r="DQ66" s="926"/>
      <c r="DR66" s="927"/>
      <c r="DS66" s="927"/>
      <c r="DT66" s="927"/>
      <c r="DU66" s="928"/>
      <c r="DV66" s="923"/>
      <c r="DW66" s="924"/>
      <c r="DX66" s="924"/>
      <c r="DY66" s="924"/>
      <c r="DZ66" s="925"/>
      <c r="EA66" s="226"/>
    </row>
    <row r="67" spans="1:131" ht="26.25" customHeight="1" thickBot="1" x14ac:dyDescent="0.2">
      <c r="A67" s="794"/>
      <c r="B67" s="795"/>
      <c r="C67" s="795"/>
      <c r="D67" s="795"/>
      <c r="E67" s="795"/>
      <c r="F67" s="795"/>
      <c r="G67" s="795"/>
      <c r="H67" s="795"/>
      <c r="I67" s="795"/>
      <c r="J67" s="795"/>
      <c r="K67" s="795"/>
      <c r="L67" s="795"/>
      <c r="M67" s="795"/>
      <c r="N67" s="795"/>
      <c r="O67" s="795"/>
      <c r="P67" s="796"/>
      <c r="Q67" s="800"/>
      <c r="R67" s="801"/>
      <c r="S67" s="801"/>
      <c r="T67" s="801"/>
      <c r="U67" s="802"/>
      <c r="V67" s="800"/>
      <c r="W67" s="801"/>
      <c r="X67" s="801"/>
      <c r="Y67" s="801"/>
      <c r="Z67" s="802"/>
      <c r="AA67" s="800"/>
      <c r="AB67" s="801"/>
      <c r="AC67" s="801"/>
      <c r="AD67" s="801"/>
      <c r="AE67" s="802"/>
      <c r="AF67" s="920"/>
      <c r="AG67" s="882"/>
      <c r="AH67" s="882"/>
      <c r="AI67" s="882"/>
      <c r="AJ67" s="921"/>
      <c r="AK67" s="922"/>
      <c r="AL67" s="795"/>
      <c r="AM67" s="795"/>
      <c r="AN67" s="795"/>
      <c r="AO67" s="796"/>
      <c r="AP67" s="800"/>
      <c r="AQ67" s="801"/>
      <c r="AR67" s="801"/>
      <c r="AS67" s="801"/>
      <c r="AT67" s="802"/>
      <c r="AU67" s="800"/>
      <c r="AV67" s="801"/>
      <c r="AW67" s="801"/>
      <c r="AX67" s="801"/>
      <c r="AY67" s="802"/>
      <c r="AZ67" s="800"/>
      <c r="BA67" s="801"/>
      <c r="BB67" s="801"/>
      <c r="BC67" s="801"/>
      <c r="BD67" s="806"/>
      <c r="BE67" s="237"/>
      <c r="BF67" s="237"/>
      <c r="BG67" s="237"/>
      <c r="BH67" s="237"/>
      <c r="BI67" s="237"/>
      <c r="BJ67" s="237"/>
      <c r="BK67" s="237"/>
      <c r="BL67" s="237"/>
      <c r="BM67" s="237"/>
      <c r="BN67" s="237"/>
      <c r="BO67" s="237"/>
      <c r="BP67" s="237"/>
      <c r="BQ67" s="234">
        <v>61</v>
      </c>
      <c r="BR67" s="239"/>
      <c r="BS67" s="923"/>
      <c r="BT67" s="924"/>
      <c r="BU67" s="924"/>
      <c r="BV67" s="924"/>
      <c r="BW67" s="924"/>
      <c r="BX67" s="924"/>
      <c r="BY67" s="924"/>
      <c r="BZ67" s="924"/>
      <c r="CA67" s="924"/>
      <c r="CB67" s="924"/>
      <c r="CC67" s="924"/>
      <c r="CD67" s="924"/>
      <c r="CE67" s="924"/>
      <c r="CF67" s="924"/>
      <c r="CG67" s="929"/>
      <c r="CH67" s="926"/>
      <c r="CI67" s="927"/>
      <c r="CJ67" s="927"/>
      <c r="CK67" s="927"/>
      <c r="CL67" s="928"/>
      <c r="CM67" s="926"/>
      <c r="CN67" s="927"/>
      <c r="CO67" s="927"/>
      <c r="CP67" s="927"/>
      <c r="CQ67" s="928"/>
      <c r="CR67" s="926"/>
      <c r="CS67" s="927"/>
      <c r="CT67" s="927"/>
      <c r="CU67" s="927"/>
      <c r="CV67" s="928"/>
      <c r="CW67" s="926"/>
      <c r="CX67" s="927"/>
      <c r="CY67" s="927"/>
      <c r="CZ67" s="927"/>
      <c r="DA67" s="928"/>
      <c r="DB67" s="926"/>
      <c r="DC67" s="927"/>
      <c r="DD67" s="927"/>
      <c r="DE67" s="927"/>
      <c r="DF67" s="928"/>
      <c r="DG67" s="926"/>
      <c r="DH67" s="927"/>
      <c r="DI67" s="927"/>
      <c r="DJ67" s="927"/>
      <c r="DK67" s="928"/>
      <c r="DL67" s="926"/>
      <c r="DM67" s="927"/>
      <c r="DN67" s="927"/>
      <c r="DO67" s="927"/>
      <c r="DP67" s="928"/>
      <c r="DQ67" s="926"/>
      <c r="DR67" s="927"/>
      <c r="DS67" s="927"/>
      <c r="DT67" s="927"/>
      <c r="DU67" s="928"/>
      <c r="DV67" s="923"/>
      <c r="DW67" s="924"/>
      <c r="DX67" s="924"/>
      <c r="DY67" s="924"/>
      <c r="DZ67" s="925"/>
      <c r="EA67" s="226"/>
    </row>
    <row r="68" spans="1:131" ht="26.25" customHeight="1" thickTop="1" x14ac:dyDescent="0.15">
      <c r="A68" s="232">
        <v>1</v>
      </c>
      <c r="B68" s="933" t="s">
        <v>563</v>
      </c>
      <c r="C68" s="934"/>
      <c r="D68" s="934"/>
      <c r="E68" s="934"/>
      <c r="F68" s="934"/>
      <c r="G68" s="934"/>
      <c r="H68" s="934"/>
      <c r="I68" s="934"/>
      <c r="J68" s="934"/>
      <c r="K68" s="934"/>
      <c r="L68" s="934"/>
      <c r="M68" s="934"/>
      <c r="N68" s="934"/>
      <c r="O68" s="934"/>
      <c r="P68" s="935"/>
      <c r="Q68" s="936">
        <v>4</v>
      </c>
      <c r="R68" s="930"/>
      <c r="S68" s="930"/>
      <c r="T68" s="930"/>
      <c r="U68" s="930"/>
      <c r="V68" s="930">
        <v>3</v>
      </c>
      <c r="W68" s="930"/>
      <c r="X68" s="930"/>
      <c r="Y68" s="930"/>
      <c r="Z68" s="930"/>
      <c r="AA68" s="930">
        <v>1</v>
      </c>
      <c r="AB68" s="930"/>
      <c r="AC68" s="930"/>
      <c r="AD68" s="930"/>
      <c r="AE68" s="930"/>
      <c r="AF68" s="930">
        <v>1</v>
      </c>
      <c r="AG68" s="930"/>
      <c r="AH68" s="930"/>
      <c r="AI68" s="930"/>
      <c r="AJ68" s="930"/>
      <c r="AK68" s="930" t="s">
        <v>559</v>
      </c>
      <c r="AL68" s="930"/>
      <c r="AM68" s="930"/>
      <c r="AN68" s="930"/>
      <c r="AO68" s="930"/>
      <c r="AP68" s="930" t="s">
        <v>560</v>
      </c>
      <c r="AQ68" s="930"/>
      <c r="AR68" s="930"/>
      <c r="AS68" s="930"/>
      <c r="AT68" s="930"/>
      <c r="AU68" s="930" t="s">
        <v>560</v>
      </c>
      <c r="AV68" s="930"/>
      <c r="AW68" s="930"/>
      <c r="AX68" s="930"/>
      <c r="AY68" s="930"/>
      <c r="AZ68" s="931"/>
      <c r="BA68" s="931"/>
      <c r="BB68" s="931"/>
      <c r="BC68" s="931"/>
      <c r="BD68" s="932"/>
      <c r="BE68" s="237"/>
      <c r="BF68" s="237"/>
      <c r="BG68" s="237"/>
      <c r="BH68" s="237"/>
      <c r="BI68" s="237"/>
      <c r="BJ68" s="237"/>
      <c r="BK68" s="237"/>
      <c r="BL68" s="237"/>
      <c r="BM68" s="237"/>
      <c r="BN68" s="237"/>
      <c r="BO68" s="237"/>
      <c r="BP68" s="237"/>
      <c r="BQ68" s="234">
        <v>62</v>
      </c>
      <c r="BR68" s="239"/>
      <c r="BS68" s="923"/>
      <c r="BT68" s="924"/>
      <c r="BU68" s="924"/>
      <c r="BV68" s="924"/>
      <c r="BW68" s="924"/>
      <c r="BX68" s="924"/>
      <c r="BY68" s="924"/>
      <c r="BZ68" s="924"/>
      <c r="CA68" s="924"/>
      <c r="CB68" s="924"/>
      <c r="CC68" s="924"/>
      <c r="CD68" s="924"/>
      <c r="CE68" s="924"/>
      <c r="CF68" s="924"/>
      <c r="CG68" s="929"/>
      <c r="CH68" s="926"/>
      <c r="CI68" s="927"/>
      <c r="CJ68" s="927"/>
      <c r="CK68" s="927"/>
      <c r="CL68" s="928"/>
      <c r="CM68" s="926"/>
      <c r="CN68" s="927"/>
      <c r="CO68" s="927"/>
      <c r="CP68" s="927"/>
      <c r="CQ68" s="928"/>
      <c r="CR68" s="926"/>
      <c r="CS68" s="927"/>
      <c r="CT68" s="927"/>
      <c r="CU68" s="927"/>
      <c r="CV68" s="928"/>
      <c r="CW68" s="926"/>
      <c r="CX68" s="927"/>
      <c r="CY68" s="927"/>
      <c r="CZ68" s="927"/>
      <c r="DA68" s="928"/>
      <c r="DB68" s="926"/>
      <c r="DC68" s="927"/>
      <c r="DD68" s="927"/>
      <c r="DE68" s="927"/>
      <c r="DF68" s="928"/>
      <c r="DG68" s="926"/>
      <c r="DH68" s="927"/>
      <c r="DI68" s="927"/>
      <c r="DJ68" s="927"/>
      <c r="DK68" s="928"/>
      <c r="DL68" s="926"/>
      <c r="DM68" s="927"/>
      <c r="DN68" s="927"/>
      <c r="DO68" s="927"/>
      <c r="DP68" s="928"/>
      <c r="DQ68" s="926"/>
      <c r="DR68" s="927"/>
      <c r="DS68" s="927"/>
      <c r="DT68" s="927"/>
      <c r="DU68" s="928"/>
      <c r="DV68" s="923"/>
      <c r="DW68" s="924"/>
      <c r="DX68" s="924"/>
      <c r="DY68" s="924"/>
      <c r="DZ68" s="925"/>
      <c r="EA68" s="226"/>
    </row>
    <row r="69" spans="1:131" ht="26.25" customHeight="1" x14ac:dyDescent="0.15">
      <c r="A69" s="234">
        <v>2</v>
      </c>
      <c r="B69" s="937" t="s">
        <v>564</v>
      </c>
      <c r="C69" s="938"/>
      <c r="D69" s="938"/>
      <c r="E69" s="938"/>
      <c r="F69" s="938"/>
      <c r="G69" s="938"/>
      <c r="H69" s="938"/>
      <c r="I69" s="938"/>
      <c r="J69" s="938"/>
      <c r="K69" s="938"/>
      <c r="L69" s="938"/>
      <c r="M69" s="938"/>
      <c r="N69" s="938"/>
      <c r="O69" s="938"/>
      <c r="P69" s="939"/>
      <c r="Q69" s="940">
        <v>118</v>
      </c>
      <c r="R69" s="894"/>
      <c r="S69" s="894"/>
      <c r="T69" s="894"/>
      <c r="U69" s="894"/>
      <c r="V69" s="894">
        <v>110</v>
      </c>
      <c r="W69" s="894"/>
      <c r="X69" s="894"/>
      <c r="Y69" s="894"/>
      <c r="Z69" s="894"/>
      <c r="AA69" s="894">
        <v>8</v>
      </c>
      <c r="AB69" s="894"/>
      <c r="AC69" s="894"/>
      <c r="AD69" s="894"/>
      <c r="AE69" s="894"/>
      <c r="AF69" s="894">
        <v>8</v>
      </c>
      <c r="AG69" s="894"/>
      <c r="AH69" s="894"/>
      <c r="AI69" s="894"/>
      <c r="AJ69" s="894"/>
      <c r="AK69" s="894" t="s">
        <v>560</v>
      </c>
      <c r="AL69" s="894"/>
      <c r="AM69" s="894"/>
      <c r="AN69" s="894"/>
      <c r="AO69" s="894"/>
      <c r="AP69" s="894">
        <v>176</v>
      </c>
      <c r="AQ69" s="894"/>
      <c r="AR69" s="894"/>
      <c r="AS69" s="894"/>
      <c r="AT69" s="894"/>
      <c r="AU69" s="894">
        <v>62</v>
      </c>
      <c r="AV69" s="894"/>
      <c r="AW69" s="894"/>
      <c r="AX69" s="894"/>
      <c r="AY69" s="894"/>
      <c r="AZ69" s="896"/>
      <c r="BA69" s="896"/>
      <c r="BB69" s="896"/>
      <c r="BC69" s="896"/>
      <c r="BD69" s="897"/>
      <c r="BE69" s="237"/>
      <c r="BF69" s="237"/>
      <c r="BG69" s="237"/>
      <c r="BH69" s="237"/>
      <c r="BI69" s="237"/>
      <c r="BJ69" s="237"/>
      <c r="BK69" s="237"/>
      <c r="BL69" s="237"/>
      <c r="BM69" s="237"/>
      <c r="BN69" s="237"/>
      <c r="BO69" s="237"/>
      <c r="BP69" s="237"/>
      <c r="BQ69" s="234">
        <v>63</v>
      </c>
      <c r="BR69" s="239"/>
      <c r="BS69" s="923"/>
      <c r="BT69" s="924"/>
      <c r="BU69" s="924"/>
      <c r="BV69" s="924"/>
      <c r="BW69" s="924"/>
      <c r="BX69" s="924"/>
      <c r="BY69" s="924"/>
      <c r="BZ69" s="924"/>
      <c r="CA69" s="924"/>
      <c r="CB69" s="924"/>
      <c r="CC69" s="924"/>
      <c r="CD69" s="924"/>
      <c r="CE69" s="924"/>
      <c r="CF69" s="924"/>
      <c r="CG69" s="929"/>
      <c r="CH69" s="926"/>
      <c r="CI69" s="927"/>
      <c r="CJ69" s="927"/>
      <c r="CK69" s="927"/>
      <c r="CL69" s="928"/>
      <c r="CM69" s="926"/>
      <c r="CN69" s="927"/>
      <c r="CO69" s="927"/>
      <c r="CP69" s="927"/>
      <c r="CQ69" s="928"/>
      <c r="CR69" s="926"/>
      <c r="CS69" s="927"/>
      <c r="CT69" s="927"/>
      <c r="CU69" s="927"/>
      <c r="CV69" s="928"/>
      <c r="CW69" s="926"/>
      <c r="CX69" s="927"/>
      <c r="CY69" s="927"/>
      <c r="CZ69" s="927"/>
      <c r="DA69" s="928"/>
      <c r="DB69" s="926"/>
      <c r="DC69" s="927"/>
      <c r="DD69" s="927"/>
      <c r="DE69" s="927"/>
      <c r="DF69" s="928"/>
      <c r="DG69" s="926"/>
      <c r="DH69" s="927"/>
      <c r="DI69" s="927"/>
      <c r="DJ69" s="927"/>
      <c r="DK69" s="928"/>
      <c r="DL69" s="926"/>
      <c r="DM69" s="927"/>
      <c r="DN69" s="927"/>
      <c r="DO69" s="927"/>
      <c r="DP69" s="928"/>
      <c r="DQ69" s="926"/>
      <c r="DR69" s="927"/>
      <c r="DS69" s="927"/>
      <c r="DT69" s="927"/>
      <c r="DU69" s="928"/>
      <c r="DV69" s="923"/>
      <c r="DW69" s="924"/>
      <c r="DX69" s="924"/>
      <c r="DY69" s="924"/>
      <c r="DZ69" s="925"/>
      <c r="EA69" s="226"/>
    </row>
    <row r="70" spans="1:131" ht="26.25" customHeight="1" x14ac:dyDescent="0.15">
      <c r="A70" s="234">
        <v>3</v>
      </c>
      <c r="B70" s="937" t="s">
        <v>565</v>
      </c>
      <c r="C70" s="938"/>
      <c r="D70" s="938"/>
      <c r="E70" s="938"/>
      <c r="F70" s="938"/>
      <c r="G70" s="938"/>
      <c r="H70" s="938"/>
      <c r="I70" s="938"/>
      <c r="J70" s="938"/>
      <c r="K70" s="938"/>
      <c r="L70" s="938"/>
      <c r="M70" s="938"/>
      <c r="N70" s="938"/>
      <c r="O70" s="938"/>
      <c r="P70" s="939"/>
      <c r="Q70" s="940">
        <v>86</v>
      </c>
      <c r="R70" s="894"/>
      <c r="S70" s="894"/>
      <c r="T70" s="894"/>
      <c r="U70" s="894"/>
      <c r="V70" s="894">
        <v>83</v>
      </c>
      <c r="W70" s="894"/>
      <c r="X70" s="894"/>
      <c r="Y70" s="894"/>
      <c r="Z70" s="894"/>
      <c r="AA70" s="894">
        <v>3</v>
      </c>
      <c r="AB70" s="894"/>
      <c r="AC70" s="894"/>
      <c r="AD70" s="894"/>
      <c r="AE70" s="894"/>
      <c r="AF70" s="894">
        <v>3</v>
      </c>
      <c r="AG70" s="894"/>
      <c r="AH70" s="894"/>
      <c r="AI70" s="894"/>
      <c r="AJ70" s="894"/>
      <c r="AK70" s="894" t="s">
        <v>560</v>
      </c>
      <c r="AL70" s="894"/>
      <c r="AM70" s="894"/>
      <c r="AN70" s="894"/>
      <c r="AO70" s="894"/>
      <c r="AP70" s="894" t="s">
        <v>561</v>
      </c>
      <c r="AQ70" s="894"/>
      <c r="AR70" s="894"/>
      <c r="AS70" s="894"/>
      <c r="AT70" s="894"/>
      <c r="AU70" s="894" t="s">
        <v>560</v>
      </c>
      <c r="AV70" s="894"/>
      <c r="AW70" s="894"/>
      <c r="AX70" s="894"/>
      <c r="AY70" s="894"/>
      <c r="AZ70" s="896"/>
      <c r="BA70" s="896"/>
      <c r="BB70" s="896"/>
      <c r="BC70" s="896"/>
      <c r="BD70" s="897"/>
      <c r="BE70" s="237"/>
      <c r="BF70" s="237"/>
      <c r="BG70" s="237"/>
      <c r="BH70" s="237"/>
      <c r="BI70" s="237"/>
      <c r="BJ70" s="237"/>
      <c r="BK70" s="237"/>
      <c r="BL70" s="237"/>
      <c r="BM70" s="237"/>
      <c r="BN70" s="237"/>
      <c r="BO70" s="237"/>
      <c r="BP70" s="237"/>
      <c r="BQ70" s="234">
        <v>64</v>
      </c>
      <c r="BR70" s="239"/>
      <c r="BS70" s="923"/>
      <c r="BT70" s="924"/>
      <c r="BU70" s="924"/>
      <c r="BV70" s="924"/>
      <c r="BW70" s="924"/>
      <c r="BX70" s="924"/>
      <c r="BY70" s="924"/>
      <c r="BZ70" s="924"/>
      <c r="CA70" s="924"/>
      <c r="CB70" s="924"/>
      <c r="CC70" s="924"/>
      <c r="CD70" s="924"/>
      <c r="CE70" s="924"/>
      <c r="CF70" s="924"/>
      <c r="CG70" s="929"/>
      <c r="CH70" s="926"/>
      <c r="CI70" s="927"/>
      <c r="CJ70" s="927"/>
      <c r="CK70" s="927"/>
      <c r="CL70" s="928"/>
      <c r="CM70" s="926"/>
      <c r="CN70" s="927"/>
      <c r="CO70" s="927"/>
      <c r="CP70" s="927"/>
      <c r="CQ70" s="928"/>
      <c r="CR70" s="926"/>
      <c r="CS70" s="927"/>
      <c r="CT70" s="927"/>
      <c r="CU70" s="927"/>
      <c r="CV70" s="928"/>
      <c r="CW70" s="926"/>
      <c r="CX70" s="927"/>
      <c r="CY70" s="927"/>
      <c r="CZ70" s="927"/>
      <c r="DA70" s="928"/>
      <c r="DB70" s="926"/>
      <c r="DC70" s="927"/>
      <c r="DD70" s="927"/>
      <c r="DE70" s="927"/>
      <c r="DF70" s="928"/>
      <c r="DG70" s="926"/>
      <c r="DH70" s="927"/>
      <c r="DI70" s="927"/>
      <c r="DJ70" s="927"/>
      <c r="DK70" s="928"/>
      <c r="DL70" s="926"/>
      <c r="DM70" s="927"/>
      <c r="DN70" s="927"/>
      <c r="DO70" s="927"/>
      <c r="DP70" s="928"/>
      <c r="DQ70" s="926"/>
      <c r="DR70" s="927"/>
      <c r="DS70" s="927"/>
      <c r="DT70" s="927"/>
      <c r="DU70" s="928"/>
      <c r="DV70" s="923"/>
      <c r="DW70" s="924"/>
      <c r="DX70" s="924"/>
      <c r="DY70" s="924"/>
      <c r="DZ70" s="925"/>
      <c r="EA70" s="226"/>
    </row>
    <row r="71" spans="1:131" ht="26.25" customHeight="1" x14ac:dyDescent="0.15">
      <c r="A71" s="234">
        <v>4</v>
      </c>
      <c r="B71" s="937" t="s">
        <v>566</v>
      </c>
      <c r="C71" s="938"/>
      <c r="D71" s="938"/>
      <c r="E71" s="938"/>
      <c r="F71" s="938"/>
      <c r="G71" s="938"/>
      <c r="H71" s="938"/>
      <c r="I71" s="938"/>
      <c r="J71" s="938"/>
      <c r="K71" s="938"/>
      <c r="L71" s="938"/>
      <c r="M71" s="938"/>
      <c r="N71" s="938"/>
      <c r="O71" s="938"/>
      <c r="P71" s="939"/>
      <c r="Q71" s="940">
        <v>6</v>
      </c>
      <c r="R71" s="894"/>
      <c r="S71" s="894"/>
      <c r="T71" s="894"/>
      <c r="U71" s="894"/>
      <c r="V71" s="894">
        <v>1</v>
      </c>
      <c r="W71" s="894"/>
      <c r="X71" s="894"/>
      <c r="Y71" s="894"/>
      <c r="Z71" s="894"/>
      <c r="AA71" s="894">
        <v>5</v>
      </c>
      <c r="AB71" s="894"/>
      <c r="AC71" s="894"/>
      <c r="AD71" s="894"/>
      <c r="AE71" s="894"/>
      <c r="AF71" s="894">
        <v>5</v>
      </c>
      <c r="AG71" s="894"/>
      <c r="AH71" s="894"/>
      <c r="AI71" s="894"/>
      <c r="AJ71" s="894"/>
      <c r="AK71" s="894" t="s">
        <v>560</v>
      </c>
      <c r="AL71" s="894"/>
      <c r="AM71" s="894"/>
      <c r="AN71" s="894"/>
      <c r="AO71" s="894"/>
      <c r="AP71" s="894" t="s">
        <v>560</v>
      </c>
      <c r="AQ71" s="894"/>
      <c r="AR71" s="894"/>
      <c r="AS71" s="894"/>
      <c r="AT71" s="894"/>
      <c r="AU71" s="894" t="s">
        <v>560</v>
      </c>
      <c r="AV71" s="894"/>
      <c r="AW71" s="894"/>
      <c r="AX71" s="894"/>
      <c r="AY71" s="894"/>
      <c r="AZ71" s="896"/>
      <c r="BA71" s="896"/>
      <c r="BB71" s="896"/>
      <c r="BC71" s="896"/>
      <c r="BD71" s="897"/>
      <c r="BE71" s="237"/>
      <c r="BF71" s="237"/>
      <c r="BG71" s="237"/>
      <c r="BH71" s="237"/>
      <c r="BI71" s="237"/>
      <c r="BJ71" s="237"/>
      <c r="BK71" s="237"/>
      <c r="BL71" s="237"/>
      <c r="BM71" s="237"/>
      <c r="BN71" s="237"/>
      <c r="BO71" s="237"/>
      <c r="BP71" s="237"/>
      <c r="BQ71" s="234">
        <v>65</v>
      </c>
      <c r="BR71" s="239"/>
      <c r="BS71" s="923"/>
      <c r="BT71" s="924"/>
      <c r="BU71" s="924"/>
      <c r="BV71" s="924"/>
      <c r="BW71" s="924"/>
      <c r="BX71" s="924"/>
      <c r="BY71" s="924"/>
      <c r="BZ71" s="924"/>
      <c r="CA71" s="924"/>
      <c r="CB71" s="924"/>
      <c r="CC71" s="924"/>
      <c r="CD71" s="924"/>
      <c r="CE71" s="924"/>
      <c r="CF71" s="924"/>
      <c r="CG71" s="929"/>
      <c r="CH71" s="926"/>
      <c r="CI71" s="927"/>
      <c r="CJ71" s="927"/>
      <c r="CK71" s="927"/>
      <c r="CL71" s="928"/>
      <c r="CM71" s="926"/>
      <c r="CN71" s="927"/>
      <c r="CO71" s="927"/>
      <c r="CP71" s="927"/>
      <c r="CQ71" s="928"/>
      <c r="CR71" s="926"/>
      <c r="CS71" s="927"/>
      <c r="CT71" s="927"/>
      <c r="CU71" s="927"/>
      <c r="CV71" s="928"/>
      <c r="CW71" s="926"/>
      <c r="CX71" s="927"/>
      <c r="CY71" s="927"/>
      <c r="CZ71" s="927"/>
      <c r="DA71" s="928"/>
      <c r="DB71" s="926"/>
      <c r="DC71" s="927"/>
      <c r="DD71" s="927"/>
      <c r="DE71" s="927"/>
      <c r="DF71" s="928"/>
      <c r="DG71" s="926"/>
      <c r="DH71" s="927"/>
      <c r="DI71" s="927"/>
      <c r="DJ71" s="927"/>
      <c r="DK71" s="928"/>
      <c r="DL71" s="926"/>
      <c r="DM71" s="927"/>
      <c r="DN71" s="927"/>
      <c r="DO71" s="927"/>
      <c r="DP71" s="928"/>
      <c r="DQ71" s="926"/>
      <c r="DR71" s="927"/>
      <c r="DS71" s="927"/>
      <c r="DT71" s="927"/>
      <c r="DU71" s="928"/>
      <c r="DV71" s="923"/>
      <c r="DW71" s="924"/>
      <c r="DX71" s="924"/>
      <c r="DY71" s="924"/>
      <c r="DZ71" s="925"/>
      <c r="EA71" s="226"/>
    </row>
    <row r="72" spans="1:131" ht="26.25" customHeight="1" x14ac:dyDescent="0.15">
      <c r="A72" s="234">
        <v>5</v>
      </c>
      <c r="B72" s="937" t="s">
        <v>540</v>
      </c>
      <c r="C72" s="938"/>
      <c r="D72" s="938"/>
      <c r="E72" s="938"/>
      <c r="F72" s="938"/>
      <c r="G72" s="938"/>
      <c r="H72" s="938"/>
      <c r="I72" s="938"/>
      <c r="J72" s="938"/>
      <c r="K72" s="938"/>
      <c r="L72" s="938"/>
      <c r="M72" s="938"/>
      <c r="N72" s="938"/>
      <c r="O72" s="938"/>
      <c r="P72" s="939"/>
      <c r="Q72" s="940">
        <v>25</v>
      </c>
      <c r="R72" s="894"/>
      <c r="S72" s="894"/>
      <c r="T72" s="894"/>
      <c r="U72" s="894"/>
      <c r="V72" s="894">
        <v>24</v>
      </c>
      <c r="W72" s="894"/>
      <c r="X72" s="894"/>
      <c r="Y72" s="894"/>
      <c r="Z72" s="894"/>
      <c r="AA72" s="894">
        <v>1</v>
      </c>
      <c r="AB72" s="894"/>
      <c r="AC72" s="894"/>
      <c r="AD72" s="894"/>
      <c r="AE72" s="894"/>
      <c r="AF72" s="894">
        <v>1</v>
      </c>
      <c r="AG72" s="894"/>
      <c r="AH72" s="894"/>
      <c r="AI72" s="894"/>
      <c r="AJ72" s="894"/>
      <c r="AK72" s="894">
        <v>4</v>
      </c>
      <c r="AL72" s="894"/>
      <c r="AM72" s="894"/>
      <c r="AN72" s="894"/>
      <c r="AO72" s="894"/>
      <c r="AP72" s="894" t="s">
        <v>560</v>
      </c>
      <c r="AQ72" s="894"/>
      <c r="AR72" s="894"/>
      <c r="AS72" s="894"/>
      <c r="AT72" s="894"/>
      <c r="AU72" s="894" t="s">
        <v>560</v>
      </c>
      <c r="AV72" s="894"/>
      <c r="AW72" s="894"/>
      <c r="AX72" s="894"/>
      <c r="AY72" s="894"/>
      <c r="AZ72" s="896"/>
      <c r="BA72" s="896"/>
      <c r="BB72" s="896"/>
      <c r="BC72" s="896"/>
      <c r="BD72" s="897"/>
      <c r="BE72" s="237"/>
      <c r="BF72" s="237"/>
      <c r="BG72" s="237"/>
      <c r="BH72" s="237"/>
      <c r="BI72" s="237"/>
      <c r="BJ72" s="237"/>
      <c r="BK72" s="237"/>
      <c r="BL72" s="237"/>
      <c r="BM72" s="237"/>
      <c r="BN72" s="237"/>
      <c r="BO72" s="237"/>
      <c r="BP72" s="237"/>
      <c r="BQ72" s="234">
        <v>66</v>
      </c>
      <c r="BR72" s="239"/>
      <c r="BS72" s="923"/>
      <c r="BT72" s="924"/>
      <c r="BU72" s="924"/>
      <c r="BV72" s="924"/>
      <c r="BW72" s="924"/>
      <c r="BX72" s="924"/>
      <c r="BY72" s="924"/>
      <c r="BZ72" s="924"/>
      <c r="CA72" s="924"/>
      <c r="CB72" s="924"/>
      <c r="CC72" s="924"/>
      <c r="CD72" s="924"/>
      <c r="CE72" s="924"/>
      <c r="CF72" s="924"/>
      <c r="CG72" s="929"/>
      <c r="CH72" s="926"/>
      <c r="CI72" s="927"/>
      <c r="CJ72" s="927"/>
      <c r="CK72" s="927"/>
      <c r="CL72" s="928"/>
      <c r="CM72" s="926"/>
      <c r="CN72" s="927"/>
      <c r="CO72" s="927"/>
      <c r="CP72" s="927"/>
      <c r="CQ72" s="928"/>
      <c r="CR72" s="926"/>
      <c r="CS72" s="927"/>
      <c r="CT72" s="927"/>
      <c r="CU72" s="927"/>
      <c r="CV72" s="928"/>
      <c r="CW72" s="926"/>
      <c r="CX72" s="927"/>
      <c r="CY72" s="927"/>
      <c r="CZ72" s="927"/>
      <c r="DA72" s="928"/>
      <c r="DB72" s="926"/>
      <c r="DC72" s="927"/>
      <c r="DD72" s="927"/>
      <c r="DE72" s="927"/>
      <c r="DF72" s="928"/>
      <c r="DG72" s="926"/>
      <c r="DH72" s="927"/>
      <c r="DI72" s="927"/>
      <c r="DJ72" s="927"/>
      <c r="DK72" s="928"/>
      <c r="DL72" s="926"/>
      <c r="DM72" s="927"/>
      <c r="DN72" s="927"/>
      <c r="DO72" s="927"/>
      <c r="DP72" s="928"/>
      <c r="DQ72" s="926"/>
      <c r="DR72" s="927"/>
      <c r="DS72" s="927"/>
      <c r="DT72" s="927"/>
      <c r="DU72" s="928"/>
      <c r="DV72" s="923"/>
      <c r="DW72" s="924"/>
      <c r="DX72" s="924"/>
      <c r="DY72" s="924"/>
      <c r="DZ72" s="925"/>
      <c r="EA72" s="226"/>
    </row>
    <row r="73" spans="1:131" ht="26.25" customHeight="1" x14ac:dyDescent="0.15">
      <c r="A73" s="234">
        <v>6</v>
      </c>
      <c r="B73" s="937" t="s">
        <v>541</v>
      </c>
      <c r="C73" s="938"/>
      <c r="D73" s="938"/>
      <c r="E73" s="938"/>
      <c r="F73" s="938"/>
      <c r="G73" s="938"/>
      <c r="H73" s="938"/>
      <c r="I73" s="938"/>
      <c r="J73" s="938"/>
      <c r="K73" s="938"/>
      <c r="L73" s="938"/>
      <c r="M73" s="938"/>
      <c r="N73" s="938"/>
      <c r="O73" s="938"/>
      <c r="P73" s="939"/>
      <c r="Q73" s="940">
        <v>1319</v>
      </c>
      <c r="R73" s="894"/>
      <c r="S73" s="894"/>
      <c r="T73" s="894"/>
      <c r="U73" s="894"/>
      <c r="V73" s="894">
        <v>1304</v>
      </c>
      <c r="W73" s="894"/>
      <c r="X73" s="894"/>
      <c r="Y73" s="894"/>
      <c r="Z73" s="894"/>
      <c r="AA73" s="894">
        <v>15</v>
      </c>
      <c r="AB73" s="894"/>
      <c r="AC73" s="894"/>
      <c r="AD73" s="894"/>
      <c r="AE73" s="894"/>
      <c r="AF73" s="894">
        <v>15</v>
      </c>
      <c r="AG73" s="894"/>
      <c r="AH73" s="894"/>
      <c r="AI73" s="894"/>
      <c r="AJ73" s="894"/>
      <c r="AK73" s="894">
        <v>16</v>
      </c>
      <c r="AL73" s="894"/>
      <c r="AM73" s="894"/>
      <c r="AN73" s="894"/>
      <c r="AO73" s="894"/>
      <c r="AP73" s="894">
        <v>348</v>
      </c>
      <c r="AQ73" s="894"/>
      <c r="AR73" s="894"/>
      <c r="AS73" s="894"/>
      <c r="AT73" s="894"/>
      <c r="AU73" s="894">
        <v>111</v>
      </c>
      <c r="AV73" s="894"/>
      <c r="AW73" s="894"/>
      <c r="AX73" s="894"/>
      <c r="AY73" s="894"/>
      <c r="AZ73" s="896"/>
      <c r="BA73" s="896"/>
      <c r="BB73" s="896"/>
      <c r="BC73" s="896"/>
      <c r="BD73" s="897"/>
      <c r="BE73" s="237"/>
      <c r="BF73" s="237"/>
      <c r="BG73" s="237"/>
      <c r="BH73" s="237"/>
      <c r="BI73" s="237"/>
      <c r="BJ73" s="237"/>
      <c r="BK73" s="237"/>
      <c r="BL73" s="237"/>
      <c r="BM73" s="237"/>
      <c r="BN73" s="237"/>
      <c r="BO73" s="237"/>
      <c r="BP73" s="237"/>
      <c r="BQ73" s="234">
        <v>67</v>
      </c>
      <c r="BR73" s="239"/>
      <c r="BS73" s="923"/>
      <c r="BT73" s="924"/>
      <c r="BU73" s="924"/>
      <c r="BV73" s="924"/>
      <c r="BW73" s="924"/>
      <c r="BX73" s="924"/>
      <c r="BY73" s="924"/>
      <c r="BZ73" s="924"/>
      <c r="CA73" s="924"/>
      <c r="CB73" s="924"/>
      <c r="CC73" s="924"/>
      <c r="CD73" s="924"/>
      <c r="CE73" s="924"/>
      <c r="CF73" s="924"/>
      <c r="CG73" s="929"/>
      <c r="CH73" s="926"/>
      <c r="CI73" s="927"/>
      <c r="CJ73" s="927"/>
      <c r="CK73" s="927"/>
      <c r="CL73" s="928"/>
      <c r="CM73" s="926"/>
      <c r="CN73" s="927"/>
      <c r="CO73" s="927"/>
      <c r="CP73" s="927"/>
      <c r="CQ73" s="928"/>
      <c r="CR73" s="926"/>
      <c r="CS73" s="927"/>
      <c r="CT73" s="927"/>
      <c r="CU73" s="927"/>
      <c r="CV73" s="928"/>
      <c r="CW73" s="926"/>
      <c r="CX73" s="927"/>
      <c r="CY73" s="927"/>
      <c r="CZ73" s="927"/>
      <c r="DA73" s="928"/>
      <c r="DB73" s="926"/>
      <c r="DC73" s="927"/>
      <c r="DD73" s="927"/>
      <c r="DE73" s="927"/>
      <c r="DF73" s="928"/>
      <c r="DG73" s="926"/>
      <c r="DH73" s="927"/>
      <c r="DI73" s="927"/>
      <c r="DJ73" s="927"/>
      <c r="DK73" s="928"/>
      <c r="DL73" s="926"/>
      <c r="DM73" s="927"/>
      <c r="DN73" s="927"/>
      <c r="DO73" s="927"/>
      <c r="DP73" s="928"/>
      <c r="DQ73" s="926"/>
      <c r="DR73" s="927"/>
      <c r="DS73" s="927"/>
      <c r="DT73" s="927"/>
      <c r="DU73" s="928"/>
      <c r="DV73" s="923"/>
      <c r="DW73" s="924"/>
      <c r="DX73" s="924"/>
      <c r="DY73" s="924"/>
      <c r="DZ73" s="925"/>
      <c r="EA73" s="226"/>
    </row>
    <row r="74" spans="1:131" ht="26.25" customHeight="1" x14ac:dyDescent="0.15">
      <c r="A74" s="234">
        <v>7</v>
      </c>
      <c r="B74" s="937" t="s">
        <v>562</v>
      </c>
      <c r="C74" s="938"/>
      <c r="D74" s="938"/>
      <c r="E74" s="938"/>
      <c r="F74" s="938"/>
      <c r="G74" s="938"/>
      <c r="H74" s="938"/>
      <c r="I74" s="938"/>
      <c r="J74" s="938"/>
      <c r="K74" s="938"/>
      <c r="L74" s="938"/>
      <c r="M74" s="938"/>
      <c r="N74" s="938"/>
      <c r="O74" s="938"/>
      <c r="P74" s="939"/>
      <c r="Q74" s="940">
        <v>529</v>
      </c>
      <c r="R74" s="894"/>
      <c r="S74" s="894"/>
      <c r="T74" s="894"/>
      <c r="U74" s="894"/>
      <c r="V74" s="894">
        <v>515</v>
      </c>
      <c r="W74" s="894"/>
      <c r="X74" s="894"/>
      <c r="Y74" s="894"/>
      <c r="Z74" s="894"/>
      <c r="AA74" s="894">
        <v>14</v>
      </c>
      <c r="AB74" s="894"/>
      <c r="AC74" s="894"/>
      <c r="AD74" s="894"/>
      <c r="AE74" s="894"/>
      <c r="AF74" s="894">
        <v>14</v>
      </c>
      <c r="AG74" s="894"/>
      <c r="AH74" s="894"/>
      <c r="AI74" s="894"/>
      <c r="AJ74" s="894"/>
      <c r="AK74" s="894" t="s">
        <v>469</v>
      </c>
      <c r="AL74" s="894"/>
      <c r="AM74" s="894"/>
      <c r="AN74" s="894"/>
      <c r="AO74" s="894"/>
      <c r="AP74" s="894">
        <v>38</v>
      </c>
      <c r="AQ74" s="894"/>
      <c r="AR74" s="894"/>
      <c r="AS74" s="894"/>
      <c r="AT74" s="894"/>
      <c r="AU74" s="894">
        <v>22</v>
      </c>
      <c r="AV74" s="894"/>
      <c r="AW74" s="894"/>
      <c r="AX74" s="894"/>
      <c r="AY74" s="894"/>
      <c r="AZ74" s="896"/>
      <c r="BA74" s="896"/>
      <c r="BB74" s="896"/>
      <c r="BC74" s="896"/>
      <c r="BD74" s="897"/>
      <c r="BE74" s="237"/>
      <c r="BF74" s="237"/>
      <c r="BG74" s="237"/>
      <c r="BH74" s="237"/>
      <c r="BI74" s="237"/>
      <c r="BJ74" s="237"/>
      <c r="BK74" s="237"/>
      <c r="BL74" s="237"/>
      <c r="BM74" s="237"/>
      <c r="BN74" s="237"/>
      <c r="BO74" s="237"/>
      <c r="BP74" s="237"/>
      <c r="BQ74" s="234">
        <v>68</v>
      </c>
      <c r="BR74" s="239"/>
      <c r="BS74" s="923"/>
      <c r="BT74" s="924"/>
      <c r="BU74" s="924"/>
      <c r="BV74" s="924"/>
      <c r="BW74" s="924"/>
      <c r="BX74" s="924"/>
      <c r="BY74" s="924"/>
      <c r="BZ74" s="924"/>
      <c r="CA74" s="924"/>
      <c r="CB74" s="924"/>
      <c r="CC74" s="924"/>
      <c r="CD74" s="924"/>
      <c r="CE74" s="924"/>
      <c r="CF74" s="924"/>
      <c r="CG74" s="929"/>
      <c r="CH74" s="926"/>
      <c r="CI74" s="927"/>
      <c r="CJ74" s="927"/>
      <c r="CK74" s="927"/>
      <c r="CL74" s="928"/>
      <c r="CM74" s="926"/>
      <c r="CN74" s="927"/>
      <c r="CO74" s="927"/>
      <c r="CP74" s="927"/>
      <c r="CQ74" s="928"/>
      <c r="CR74" s="926"/>
      <c r="CS74" s="927"/>
      <c r="CT74" s="927"/>
      <c r="CU74" s="927"/>
      <c r="CV74" s="928"/>
      <c r="CW74" s="926"/>
      <c r="CX74" s="927"/>
      <c r="CY74" s="927"/>
      <c r="CZ74" s="927"/>
      <c r="DA74" s="928"/>
      <c r="DB74" s="926"/>
      <c r="DC74" s="927"/>
      <c r="DD74" s="927"/>
      <c r="DE74" s="927"/>
      <c r="DF74" s="928"/>
      <c r="DG74" s="926"/>
      <c r="DH74" s="927"/>
      <c r="DI74" s="927"/>
      <c r="DJ74" s="927"/>
      <c r="DK74" s="928"/>
      <c r="DL74" s="926"/>
      <c r="DM74" s="927"/>
      <c r="DN74" s="927"/>
      <c r="DO74" s="927"/>
      <c r="DP74" s="928"/>
      <c r="DQ74" s="926"/>
      <c r="DR74" s="927"/>
      <c r="DS74" s="927"/>
      <c r="DT74" s="927"/>
      <c r="DU74" s="928"/>
      <c r="DV74" s="923"/>
      <c r="DW74" s="924"/>
      <c r="DX74" s="924"/>
      <c r="DY74" s="924"/>
      <c r="DZ74" s="925"/>
      <c r="EA74" s="226"/>
    </row>
    <row r="75" spans="1:131" ht="26.25" customHeight="1" x14ac:dyDescent="0.15">
      <c r="A75" s="234">
        <v>8</v>
      </c>
      <c r="B75" s="937" t="s">
        <v>542</v>
      </c>
      <c r="C75" s="938"/>
      <c r="D75" s="938"/>
      <c r="E75" s="938"/>
      <c r="F75" s="938"/>
      <c r="G75" s="938"/>
      <c r="H75" s="938"/>
      <c r="I75" s="938"/>
      <c r="J75" s="938"/>
      <c r="K75" s="938"/>
      <c r="L75" s="938"/>
      <c r="M75" s="938"/>
      <c r="N75" s="938"/>
      <c r="O75" s="938"/>
      <c r="P75" s="939"/>
      <c r="Q75" s="941">
        <v>379</v>
      </c>
      <c r="R75" s="942"/>
      <c r="S75" s="942"/>
      <c r="T75" s="942"/>
      <c r="U75" s="898"/>
      <c r="V75" s="943">
        <v>370</v>
      </c>
      <c r="W75" s="942"/>
      <c r="X75" s="942"/>
      <c r="Y75" s="942"/>
      <c r="Z75" s="898"/>
      <c r="AA75" s="943">
        <v>8</v>
      </c>
      <c r="AB75" s="942"/>
      <c r="AC75" s="942"/>
      <c r="AD75" s="942"/>
      <c r="AE75" s="898"/>
      <c r="AF75" s="943">
        <v>8</v>
      </c>
      <c r="AG75" s="942"/>
      <c r="AH75" s="942"/>
      <c r="AI75" s="942"/>
      <c r="AJ75" s="898"/>
      <c r="AK75" s="943">
        <v>165</v>
      </c>
      <c r="AL75" s="942"/>
      <c r="AM75" s="942"/>
      <c r="AN75" s="942"/>
      <c r="AO75" s="898"/>
      <c r="AP75" s="943" t="s">
        <v>469</v>
      </c>
      <c r="AQ75" s="942"/>
      <c r="AR75" s="942"/>
      <c r="AS75" s="942"/>
      <c r="AT75" s="898"/>
      <c r="AU75" s="943" t="s">
        <v>560</v>
      </c>
      <c r="AV75" s="942"/>
      <c r="AW75" s="942"/>
      <c r="AX75" s="942"/>
      <c r="AY75" s="898"/>
      <c r="AZ75" s="896"/>
      <c r="BA75" s="896"/>
      <c r="BB75" s="896"/>
      <c r="BC75" s="896"/>
      <c r="BD75" s="897"/>
      <c r="BE75" s="237"/>
      <c r="BF75" s="237"/>
      <c r="BG75" s="237"/>
      <c r="BH75" s="237"/>
      <c r="BI75" s="237"/>
      <c r="BJ75" s="237"/>
      <c r="BK75" s="237"/>
      <c r="BL75" s="237"/>
      <c r="BM75" s="237"/>
      <c r="BN75" s="237"/>
      <c r="BO75" s="237"/>
      <c r="BP75" s="237"/>
      <c r="BQ75" s="234">
        <v>69</v>
      </c>
      <c r="BR75" s="239"/>
      <c r="BS75" s="923"/>
      <c r="BT75" s="924"/>
      <c r="BU75" s="924"/>
      <c r="BV75" s="924"/>
      <c r="BW75" s="924"/>
      <c r="BX75" s="924"/>
      <c r="BY75" s="924"/>
      <c r="BZ75" s="924"/>
      <c r="CA75" s="924"/>
      <c r="CB75" s="924"/>
      <c r="CC75" s="924"/>
      <c r="CD75" s="924"/>
      <c r="CE75" s="924"/>
      <c r="CF75" s="924"/>
      <c r="CG75" s="929"/>
      <c r="CH75" s="926"/>
      <c r="CI75" s="927"/>
      <c r="CJ75" s="927"/>
      <c r="CK75" s="927"/>
      <c r="CL75" s="928"/>
      <c r="CM75" s="926"/>
      <c r="CN75" s="927"/>
      <c r="CO75" s="927"/>
      <c r="CP75" s="927"/>
      <c r="CQ75" s="928"/>
      <c r="CR75" s="926"/>
      <c r="CS75" s="927"/>
      <c r="CT75" s="927"/>
      <c r="CU75" s="927"/>
      <c r="CV75" s="928"/>
      <c r="CW75" s="926"/>
      <c r="CX75" s="927"/>
      <c r="CY75" s="927"/>
      <c r="CZ75" s="927"/>
      <c r="DA75" s="928"/>
      <c r="DB75" s="926"/>
      <c r="DC75" s="927"/>
      <c r="DD75" s="927"/>
      <c r="DE75" s="927"/>
      <c r="DF75" s="928"/>
      <c r="DG75" s="926"/>
      <c r="DH75" s="927"/>
      <c r="DI75" s="927"/>
      <c r="DJ75" s="927"/>
      <c r="DK75" s="928"/>
      <c r="DL75" s="926"/>
      <c r="DM75" s="927"/>
      <c r="DN75" s="927"/>
      <c r="DO75" s="927"/>
      <c r="DP75" s="928"/>
      <c r="DQ75" s="926"/>
      <c r="DR75" s="927"/>
      <c r="DS75" s="927"/>
      <c r="DT75" s="927"/>
      <c r="DU75" s="928"/>
      <c r="DV75" s="923"/>
      <c r="DW75" s="924"/>
      <c r="DX75" s="924"/>
      <c r="DY75" s="924"/>
      <c r="DZ75" s="925"/>
      <c r="EA75" s="226"/>
    </row>
    <row r="76" spans="1:131" ht="26.25" customHeight="1" x14ac:dyDescent="0.15">
      <c r="A76" s="234">
        <v>9</v>
      </c>
      <c r="B76" s="937" t="s">
        <v>543</v>
      </c>
      <c r="C76" s="938"/>
      <c r="D76" s="938"/>
      <c r="E76" s="938"/>
      <c r="F76" s="938"/>
      <c r="G76" s="938"/>
      <c r="H76" s="938"/>
      <c r="I76" s="938"/>
      <c r="J76" s="938"/>
      <c r="K76" s="938"/>
      <c r="L76" s="938"/>
      <c r="M76" s="938"/>
      <c r="N76" s="938"/>
      <c r="O76" s="938"/>
      <c r="P76" s="939"/>
      <c r="Q76" s="941">
        <v>63</v>
      </c>
      <c r="R76" s="942"/>
      <c r="S76" s="942"/>
      <c r="T76" s="942"/>
      <c r="U76" s="898"/>
      <c r="V76" s="943">
        <v>63</v>
      </c>
      <c r="W76" s="942"/>
      <c r="X76" s="942"/>
      <c r="Y76" s="942"/>
      <c r="Z76" s="898"/>
      <c r="AA76" s="943" t="s">
        <v>469</v>
      </c>
      <c r="AB76" s="942"/>
      <c r="AC76" s="942"/>
      <c r="AD76" s="942"/>
      <c r="AE76" s="898"/>
      <c r="AF76" s="943" t="s">
        <v>469</v>
      </c>
      <c r="AG76" s="942"/>
      <c r="AH76" s="942"/>
      <c r="AI76" s="942"/>
      <c r="AJ76" s="898"/>
      <c r="AK76" s="943" t="s">
        <v>469</v>
      </c>
      <c r="AL76" s="942"/>
      <c r="AM76" s="942"/>
      <c r="AN76" s="942"/>
      <c r="AO76" s="898"/>
      <c r="AP76" s="943" t="s">
        <v>469</v>
      </c>
      <c r="AQ76" s="942"/>
      <c r="AR76" s="942"/>
      <c r="AS76" s="942"/>
      <c r="AT76" s="898"/>
      <c r="AU76" s="943" t="s">
        <v>560</v>
      </c>
      <c r="AV76" s="942"/>
      <c r="AW76" s="942"/>
      <c r="AX76" s="942"/>
      <c r="AY76" s="898"/>
      <c r="AZ76" s="896"/>
      <c r="BA76" s="896"/>
      <c r="BB76" s="896"/>
      <c r="BC76" s="896"/>
      <c r="BD76" s="897"/>
      <c r="BE76" s="237"/>
      <c r="BF76" s="237"/>
      <c r="BG76" s="237"/>
      <c r="BH76" s="237"/>
      <c r="BI76" s="237"/>
      <c r="BJ76" s="237"/>
      <c r="BK76" s="237"/>
      <c r="BL76" s="237"/>
      <c r="BM76" s="237"/>
      <c r="BN76" s="237"/>
      <c r="BO76" s="237"/>
      <c r="BP76" s="237"/>
      <c r="BQ76" s="234">
        <v>70</v>
      </c>
      <c r="BR76" s="239"/>
      <c r="BS76" s="923"/>
      <c r="BT76" s="924"/>
      <c r="BU76" s="924"/>
      <c r="BV76" s="924"/>
      <c r="BW76" s="924"/>
      <c r="BX76" s="924"/>
      <c r="BY76" s="924"/>
      <c r="BZ76" s="924"/>
      <c r="CA76" s="924"/>
      <c r="CB76" s="924"/>
      <c r="CC76" s="924"/>
      <c r="CD76" s="924"/>
      <c r="CE76" s="924"/>
      <c r="CF76" s="924"/>
      <c r="CG76" s="929"/>
      <c r="CH76" s="926"/>
      <c r="CI76" s="927"/>
      <c r="CJ76" s="927"/>
      <c r="CK76" s="927"/>
      <c r="CL76" s="928"/>
      <c r="CM76" s="926"/>
      <c r="CN76" s="927"/>
      <c r="CO76" s="927"/>
      <c r="CP76" s="927"/>
      <c r="CQ76" s="928"/>
      <c r="CR76" s="926"/>
      <c r="CS76" s="927"/>
      <c r="CT76" s="927"/>
      <c r="CU76" s="927"/>
      <c r="CV76" s="928"/>
      <c r="CW76" s="926"/>
      <c r="CX76" s="927"/>
      <c r="CY76" s="927"/>
      <c r="CZ76" s="927"/>
      <c r="DA76" s="928"/>
      <c r="DB76" s="926"/>
      <c r="DC76" s="927"/>
      <c r="DD76" s="927"/>
      <c r="DE76" s="927"/>
      <c r="DF76" s="928"/>
      <c r="DG76" s="926"/>
      <c r="DH76" s="927"/>
      <c r="DI76" s="927"/>
      <c r="DJ76" s="927"/>
      <c r="DK76" s="928"/>
      <c r="DL76" s="926"/>
      <c r="DM76" s="927"/>
      <c r="DN76" s="927"/>
      <c r="DO76" s="927"/>
      <c r="DP76" s="928"/>
      <c r="DQ76" s="926"/>
      <c r="DR76" s="927"/>
      <c r="DS76" s="927"/>
      <c r="DT76" s="927"/>
      <c r="DU76" s="928"/>
      <c r="DV76" s="923"/>
      <c r="DW76" s="924"/>
      <c r="DX76" s="924"/>
      <c r="DY76" s="924"/>
      <c r="DZ76" s="925"/>
      <c r="EA76" s="226"/>
    </row>
    <row r="77" spans="1:131" ht="26.25" customHeight="1" x14ac:dyDescent="0.15">
      <c r="A77" s="234">
        <v>10</v>
      </c>
      <c r="B77" s="937" t="s">
        <v>544</v>
      </c>
      <c r="C77" s="938"/>
      <c r="D77" s="938"/>
      <c r="E77" s="938"/>
      <c r="F77" s="938"/>
      <c r="G77" s="938"/>
      <c r="H77" s="938"/>
      <c r="I77" s="938"/>
      <c r="J77" s="938"/>
      <c r="K77" s="938"/>
      <c r="L77" s="938"/>
      <c r="M77" s="938"/>
      <c r="N77" s="938"/>
      <c r="O77" s="938"/>
      <c r="P77" s="939"/>
      <c r="Q77" s="941">
        <v>1825</v>
      </c>
      <c r="R77" s="942"/>
      <c r="S77" s="942"/>
      <c r="T77" s="942"/>
      <c r="U77" s="898"/>
      <c r="V77" s="943">
        <v>1781</v>
      </c>
      <c r="W77" s="942"/>
      <c r="X77" s="942"/>
      <c r="Y77" s="942"/>
      <c r="Z77" s="898"/>
      <c r="AA77" s="943">
        <v>44</v>
      </c>
      <c r="AB77" s="942"/>
      <c r="AC77" s="942"/>
      <c r="AD77" s="942"/>
      <c r="AE77" s="898"/>
      <c r="AF77" s="943">
        <v>44</v>
      </c>
      <c r="AG77" s="942"/>
      <c r="AH77" s="942"/>
      <c r="AI77" s="942"/>
      <c r="AJ77" s="898"/>
      <c r="AK77" s="943" t="s">
        <v>469</v>
      </c>
      <c r="AL77" s="942"/>
      <c r="AM77" s="942"/>
      <c r="AN77" s="942"/>
      <c r="AO77" s="898"/>
      <c r="AP77" s="943" t="s">
        <v>469</v>
      </c>
      <c r="AQ77" s="942"/>
      <c r="AR77" s="942"/>
      <c r="AS77" s="942"/>
      <c r="AT77" s="898"/>
      <c r="AU77" s="943" t="s">
        <v>560</v>
      </c>
      <c r="AV77" s="942"/>
      <c r="AW77" s="942"/>
      <c r="AX77" s="942"/>
      <c r="AY77" s="898"/>
      <c r="AZ77" s="896"/>
      <c r="BA77" s="896"/>
      <c r="BB77" s="896"/>
      <c r="BC77" s="896"/>
      <c r="BD77" s="897"/>
      <c r="BE77" s="237"/>
      <c r="BF77" s="237"/>
      <c r="BG77" s="237"/>
      <c r="BH77" s="237"/>
      <c r="BI77" s="237"/>
      <c r="BJ77" s="237"/>
      <c r="BK77" s="237"/>
      <c r="BL77" s="237"/>
      <c r="BM77" s="237"/>
      <c r="BN77" s="237"/>
      <c r="BO77" s="237"/>
      <c r="BP77" s="237"/>
      <c r="BQ77" s="234">
        <v>71</v>
      </c>
      <c r="BR77" s="239"/>
      <c r="BS77" s="923"/>
      <c r="BT77" s="924"/>
      <c r="BU77" s="924"/>
      <c r="BV77" s="924"/>
      <c r="BW77" s="924"/>
      <c r="BX77" s="924"/>
      <c r="BY77" s="924"/>
      <c r="BZ77" s="924"/>
      <c r="CA77" s="924"/>
      <c r="CB77" s="924"/>
      <c r="CC77" s="924"/>
      <c r="CD77" s="924"/>
      <c r="CE77" s="924"/>
      <c r="CF77" s="924"/>
      <c r="CG77" s="929"/>
      <c r="CH77" s="926"/>
      <c r="CI77" s="927"/>
      <c r="CJ77" s="927"/>
      <c r="CK77" s="927"/>
      <c r="CL77" s="928"/>
      <c r="CM77" s="926"/>
      <c r="CN77" s="927"/>
      <c r="CO77" s="927"/>
      <c r="CP77" s="927"/>
      <c r="CQ77" s="928"/>
      <c r="CR77" s="926"/>
      <c r="CS77" s="927"/>
      <c r="CT77" s="927"/>
      <c r="CU77" s="927"/>
      <c r="CV77" s="928"/>
      <c r="CW77" s="926"/>
      <c r="CX77" s="927"/>
      <c r="CY77" s="927"/>
      <c r="CZ77" s="927"/>
      <c r="DA77" s="928"/>
      <c r="DB77" s="926"/>
      <c r="DC77" s="927"/>
      <c r="DD77" s="927"/>
      <c r="DE77" s="927"/>
      <c r="DF77" s="928"/>
      <c r="DG77" s="926"/>
      <c r="DH77" s="927"/>
      <c r="DI77" s="927"/>
      <c r="DJ77" s="927"/>
      <c r="DK77" s="928"/>
      <c r="DL77" s="926"/>
      <c r="DM77" s="927"/>
      <c r="DN77" s="927"/>
      <c r="DO77" s="927"/>
      <c r="DP77" s="928"/>
      <c r="DQ77" s="926"/>
      <c r="DR77" s="927"/>
      <c r="DS77" s="927"/>
      <c r="DT77" s="927"/>
      <c r="DU77" s="928"/>
      <c r="DV77" s="923"/>
      <c r="DW77" s="924"/>
      <c r="DX77" s="924"/>
      <c r="DY77" s="924"/>
      <c r="DZ77" s="925"/>
      <c r="EA77" s="226"/>
    </row>
    <row r="78" spans="1:131" ht="26.25" customHeight="1" x14ac:dyDescent="0.15">
      <c r="A78" s="234">
        <v>11</v>
      </c>
      <c r="B78" s="937" t="s">
        <v>545</v>
      </c>
      <c r="C78" s="938"/>
      <c r="D78" s="938"/>
      <c r="E78" s="938"/>
      <c r="F78" s="938"/>
      <c r="G78" s="938"/>
      <c r="H78" s="938"/>
      <c r="I78" s="938"/>
      <c r="J78" s="938"/>
      <c r="K78" s="938"/>
      <c r="L78" s="938"/>
      <c r="M78" s="938"/>
      <c r="N78" s="938"/>
      <c r="O78" s="938"/>
      <c r="P78" s="939"/>
      <c r="Q78" s="940">
        <v>72077</v>
      </c>
      <c r="R78" s="894"/>
      <c r="S78" s="894"/>
      <c r="T78" s="894"/>
      <c r="U78" s="894"/>
      <c r="V78" s="894">
        <v>69435</v>
      </c>
      <c r="W78" s="894"/>
      <c r="X78" s="894"/>
      <c r="Y78" s="894"/>
      <c r="Z78" s="894"/>
      <c r="AA78" s="894">
        <v>2642</v>
      </c>
      <c r="AB78" s="894"/>
      <c r="AC78" s="894"/>
      <c r="AD78" s="894"/>
      <c r="AE78" s="894"/>
      <c r="AF78" s="894">
        <v>2642</v>
      </c>
      <c r="AG78" s="894"/>
      <c r="AH78" s="894"/>
      <c r="AI78" s="894"/>
      <c r="AJ78" s="894"/>
      <c r="AK78" s="894">
        <v>1032</v>
      </c>
      <c r="AL78" s="894"/>
      <c r="AM78" s="894"/>
      <c r="AN78" s="894"/>
      <c r="AO78" s="894"/>
      <c r="AP78" s="894" t="s">
        <v>469</v>
      </c>
      <c r="AQ78" s="894"/>
      <c r="AR78" s="894"/>
      <c r="AS78" s="894"/>
      <c r="AT78" s="894"/>
      <c r="AU78" s="894" t="s">
        <v>560</v>
      </c>
      <c r="AV78" s="894"/>
      <c r="AW78" s="894"/>
      <c r="AX78" s="894"/>
      <c r="AY78" s="894"/>
      <c r="AZ78" s="896"/>
      <c r="BA78" s="896"/>
      <c r="BB78" s="896"/>
      <c r="BC78" s="896"/>
      <c r="BD78" s="897"/>
      <c r="BE78" s="237"/>
      <c r="BF78" s="237"/>
      <c r="BG78" s="237"/>
      <c r="BH78" s="237"/>
      <c r="BI78" s="237"/>
      <c r="BJ78" s="226"/>
      <c r="BK78" s="226"/>
      <c r="BL78" s="226"/>
      <c r="BM78" s="226"/>
      <c r="BN78" s="226"/>
      <c r="BO78" s="237"/>
      <c r="BP78" s="237"/>
      <c r="BQ78" s="234">
        <v>72</v>
      </c>
      <c r="BR78" s="239"/>
      <c r="BS78" s="923"/>
      <c r="BT78" s="924"/>
      <c r="BU78" s="924"/>
      <c r="BV78" s="924"/>
      <c r="BW78" s="924"/>
      <c r="BX78" s="924"/>
      <c r="BY78" s="924"/>
      <c r="BZ78" s="924"/>
      <c r="CA78" s="924"/>
      <c r="CB78" s="924"/>
      <c r="CC78" s="924"/>
      <c r="CD78" s="924"/>
      <c r="CE78" s="924"/>
      <c r="CF78" s="924"/>
      <c r="CG78" s="929"/>
      <c r="CH78" s="926"/>
      <c r="CI78" s="927"/>
      <c r="CJ78" s="927"/>
      <c r="CK78" s="927"/>
      <c r="CL78" s="928"/>
      <c r="CM78" s="926"/>
      <c r="CN78" s="927"/>
      <c r="CO78" s="927"/>
      <c r="CP78" s="927"/>
      <c r="CQ78" s="928"/>
      <c r="CR78" s="926"/>
      <c r="CS78" s="927"/>
      <c r="CT78" s="927"/>
      <c r="CU78" s="927"/>
      <c r="CV78" s="928"/>
      <c r="CW78" s="926"/>
      <c r="CX78" s="927"/>
      <c r="CY78" s="927"/>
      <c r="CZ78" s="927"/>
      <c r="DA78" s="928"/>
      <c r="DB78" s="926"/>
      <c r="DC78" s="927"/>
      <c r="DD78" s="927"/>
      <c r="DE78" s="927"/>
      <c r="DF78" s="928"/>
      <c r="DG78" s="926"/>
      <c r="DH78" s="927"/>
      <c r="DI78" s="927"/>
      <c r="DJ78" s="927"/>
      <c r="DK78" s="928"/>
      <c r="DL78" s="926"/>
      <c r="DM78" s="927"/>
      <c r="DN78" s="927"/>
      <c r="DO78" s="927"/>
      <c r="DP78" s="928"/>
      <c r="DQ78" s="926"/>
      <c r="DR78" s="927"/>
      <c r="DS78" s="927"/>
      <c r="DT78" s="927"/>
      <c r="DU78" s="928"/>
      <c r="DV78" s="923"/>
      <c r="DW78" s="924"/>
      <c r="DX78" s="924"/>
      <c r="DY78" s="924"/>
      <c r="DZ78" s="925"/>
      <c r="EA78" s="226"/>
    </row>
    <row r="79" spans="1:131" ht="26.25" customHeight="1" x14ac:dyDescent="0.15">
      <c r="A79" s="234">
        <v>12</v>
      </c>
      <c r="B79" s="937" t="s">
        <v>546</v>
      </c>
      <c r="C79" s="938"/>
      <c r="D79" s="938"/>
      <c r="E79" s="938"/>
      <c r="F79" s="938"/>
      <c r="G79" s="938"/>
      <c r="H79" s="938"/>
      <c r="I79" s="938"/>
      <c r="J79" s="938"/>
      <c r="K79" s="938"/>
      <c r="L79" s="938"/>
      <c r="M79" s="938"/>
      <c r="N79" s="938"/>
      <c r="O79" s="938"/>
      <c r="P79" s="939"/>
      <c r="Q79" s="940">
        <v>194</v>
      </c>
      <c r="R79" s="894"/>
      <c r="S79" s="894"/>
      <c r="T79" s="894"/>
      <c r="U79" s="894"/>
      <c r="V79" s="894">
        <v>161</v>
      </c>
      <c r="W79" s="894"/>
      <c r="X79" s="894"/>
      <c r="Y79" s="894"/>
      <c r="Z79" s="894"/>
      <c r="AA79" s="894">
        <v>33</v>
      </c>
      <c r="AB79" s="894"/>
      <c r="AC79" s="894"/>
      <c r="AD79" s="894"/>
      <c r="AE79" s="894"/>
      <c r="AF79" s="894">
        <v>33</v>
      </c>
      <c r="AG79" s="894"/>
      <c r="AH79" s="894"/>
      <c r="AI79" s="894"/>
      <c r="AJ79" s="894"/>
      <c r="AK79" s="894" t="s">
        <v>560</v>
      </c>
      <c r="AL79" s="894"/>
      <c r="AM79" s="894"/>
      <c r="AN79" s="894"/>
      <c r="AO79" s="894"/>
      <c r="AP79" s="894" t="s">
        <v>560</v>
      </c>
      <c r="AQ79" s="894"/>
      <c r="AR79" s="894"/>
      <c r="AS79" s="894"/>
      <c r="AT79" s="894"/>
      <c r="AU79" s="894" t="s">
        <v>560</v>
      </c>
      <c r="AV79" s="894"/>
      <c r="AW79" s="894"/>
      <c r="AX79" s="894"/>
      <c r="AY79" s="894"/>
      <c r="AZ79" s="896"/>
      <c r="BA79" s="896"/>
      <c r="BB79" s="896"/>
      <c r="BC79" s="896"/>
      <c r="BD79" s="897"/>
      <c r="BE79" s="237"/>
      <c r="BF79" s="237"/>
      <c r="BG79" s="237"/>
      <c r="BH79" s="237"/>
      <c r="BI79" s="237"/>
      <c r="BJ79" s="226"/>
      <c r="BK79" s="226"/>
      <c r="BL79" s="226"/>
      <c r="BM79" s="226"/>
      <c r="BN79" s="226"/>
      <c r="BO79" s="237"/>
      <c r="BP79" s="237"/>
      <c r="BQ79" s="234">
        <v>73</v>
      </c>
      <c r="BR79" s="239"/>
      <c r="BS79" s="923"/>
      <c r="BT79" s="924"/>
      <c r="BU79" s="924"/>
      <c r="BV79" s="924"/>
      <c r="BW79" s="924"/>
      <c r="BX79" s="924"/>
      <c r="BY79" s="924"/>
      <c r="BZ79" s="924"/>
      <c r="CA79" s="924"/>
      <c r="CB79" s="924"/>
      <c r="CC79" s="924"/>
      <c r="CD79" s="924"/>
      <c r="CE79" s="924"/>
      <c r="CF79" s="924"/>
      <c r="CG79" s="929"/>
      <c r="CH79" s="926"/>
      <c r="CI79" s="927"/>
      <c r="CJ79" s="927"/>
      <c r="CK79" s="927"/>
      <c r="CL79" s="928"/>
      <c r="CM79" s="926"/>
      <c r="CN79" s="927"/>
      <c r="CO79" s="927"/>
      <c r="CP79" s="927"/>
      <c r="CQ79" s="928"/>
      <c r="CR79" s="926"/>
      <c r="CS79" s="927"/>
      <c r="CT79" s="927"/>
      <c r="CU79" s="927"/>
      <c r="CV79" s="928"/>
      <c r="CW79" s="926"/>
      <c r="CX79" s="927"/>
      <c r="CY79" s="927"/>
      <c r="CZ79" s="927"/>
      <c r="DA79" s="928"/>
      <c r="DB79" s="926"/>
      <c r="DC79" s="927"/>
      <c r="DD79" s="927"/>
      <c r="DE79" s="927"/>
      <c r="DF79" s="928"/>
      <c r="DG79" s="926"/>
      <c r="DH79" s="927"/>
      <c r="DI79" s="927"/>
      <c r="DJ79" s="927"/>
      <c r="DK79" s="928"/>
      <c r="DL79" s="926"/>
      <c r="DM79" s="927"/>
      <c r="DN79" s="927"/>
      <c r="DO79" s="927"/>
      <c r="DP79" s="928"/>
      <c r="DQ79" s="926"/>
      <c r="DR79" s="927"/>
      <c r="DS79" s="927"/>
      <c r="DT79" s="927"/>
      <c r="DU79" s="928"/>
      <c r="DV79" s="923"/>
      <c r="DW79" s="924"/>
      <c r="DX79" s="924"/>
      <c r="DY79" s="924"/>
      <c r="DZ79" s="925"/>
      <c r="EA79" s="226"/>
    </row>
    <row r="80" spans="1:131" ht="26.25" customHeight="1" x14ac:dyDescent="0.15">
      <c r="A80" s="234">
        <v>13</v>
      </c>
      <c r="B80" s="937" t="s">
        <v>547</v>
      </c>
      <c r="C80" s="938"/>
      <c r="D80" s="938"/>
      <c r="E80" s="938"/>
      <c r="F80" s="938"/>
      <c r="G80" s="938"/>
      <c r="H80" s="938"/>
      <c r="I80" s="938"/>
      <c r="J80" s="938"/>
      <c r="K80" s="938"/>
      <c r="L80" s="938"/>
      <c r="M80" s="938"/>
      <c r="N80" s="938"/>
      <c r="O80" s="938"/>
      <c r="P80" s="939"/>
      <c r="Q80" s="940">
        <v>814330</v>
      </c>
      <c r="R80" s="894"/>
      <c r="S80" s="894"/>
      <c r="T80" s="894"/>
      <c r="U80" s="894"/>
      <c r="V80" s="894">
        <v>784571</v>
      </c>
      <c r="W80" s="894"/>
      <c r="X80" s="894"/>
      <c r="Y80" s="894"/>
      <c r="Z80" s="894"/>
      <c r="AA80" s="894">
        <v>29760</v>
      </c>
      <c r="AB80" s="894"/>
      <c r="AC80" s="894"/>
      <c r="AD80" s="894"/>
      <c r="AE80" s="894"/>
      <c r="AF80" s="894">
        <v>29760</v>
      </c>
      <c r="AG80" s="894"/>
      <c r="AH80" s="894"/>
      <c r="AI80" s="894"/>
      <c r="AJ80" s="894"/>
      <c r="AK80" s="894">
        <v>5568</v>
      </c>
      <c r="AL80" s="894"/>
      <c r="AM80" s="894"/>
      <c r="AN80" s="894"/>
      <c r="AO80" s="894"/>
      <c r="AP80" s="894" t="s">
        <v>469</v>
      </c>
      <c r="AQ80" s="894"/>
      <c r="AR80" s="894"/>
      <c r="AS80" s="894"/>
      <c r="AT80" s="894"/>
      <c r="AU80" s="894" t="s">
        <v>560</v>
      </c>
      <c r="AV80" s="894"/>
      <c r="AW80" s="894"/>
      <c r="AX80" s="894"/>
      <c r="AY80" s="894"/>
      <c r="AZ80" s="896"/>
      <c r="BA80" s="896"/>
      <c r="BB80" s="896"/>
      <c r="BC80" s="896"/>
      <c r="BD80" s="897"/>
      <c r="BE80" s="237"/>
      <c r="BF80" s="237"/>
      <c r="BG80" s="237"/>
      <c r="BH80" s="237"/>
      <c r="BI80" s="237"/>
      <c r="BJ80" s="237"/>
      <c r="BK80" s="237"/>
      <c r="BL80" s="237"/>
      <c r="BM80" s="237"/>
      <c r="BN80" s="237"/>
      <c r="BO80" s="237"/>
      <c r="BP80" s="237"/>
      <c r="BQ80" s="234">
        <v>74</v>
      </c>
      <c r="BR80" s="239"/>
      <c r="BS80" s="923"/>
      <c r="BT80" s="924"/>
      <c r="BU80" s="924"/>
      <c r="BV80" s="924"/>
      <c r="BW80" s="924"/>
      <c r="BX80" s="924"/>
      <c r="BY80" s="924"/>
      <c r="BZ80" s="924"/>
      <c r="CA80" s="924"/>
      <c r="CB80" s="924"/>
      <c r="CC80" s="924"/>
      <c r="CD80" s="924"/>
      <c r="CE80" s="924"/>
      <c r="CF80" s="924"/>
      <c r="CG80" s="929"/>
      <c r="CH80" s="926"/>
      <c r="CI80" s="927"/>
      <c r="CJ80" s="927"/>
      <c r="CK80" s="927"/>
      <c r="CL80" s="928"/>
      <c r="CM80" s="926"/>
      <c r="CN80" s="927"/>
      <c r="CO80" s="927"/>
      <c r="CP80" s="927"/>
      <c r="CQ80" s="928"/>
      <c r="CR80" s="926"/>
      <c r="CS80" s="927"/>
      <c r="CT80" s="927"/>
      <c r="CU80" s="927"/>
      <c r="CV80" s="928"/>
      <c r="CW80" s="926"/>
      <c r="CX80" s="927"/>
      <c r="CY80" s="927"/>
      <c r="CZ80" s="927"/>
      <c r="DA80" s="928"/>
      <c r="DB80" s="926"/>
      <c r="DC80" s="927"/>
      <c r="DD80" s="927"/>
      <c r="DE80" s="927"/>
      <c r="DF80" s="928"/>
      <c r="DG80" s="926"/>
      <c r="DH80" s="927"/>
      <c r="DI80" s="927"/>
      <c r="DJ80" s="927"/>
      <c r="DK80" s="928"/>
      <c r="DL80" s="926"/>
      <c r="DM80" s="927"/>
      <c r="DN80" s="927"/>
      <c r="DO80" s="927"/>
      <c r="DP80" s="928"/>
      <c r="DQ80" s="926"/>
      <c r="DR80" s="927"/>
      <c r="DS80" s="927"/>
      <c r="DT80" s="927"/>
      <c r="DU80" s="928"/>
      <c r="DV80" s="923"/>
      <c r="DW80" s="924"/>
      <c r="DX80" s="924"/>
      <c r="DY80" s="924"/>
      <c r="DZ80" s="925"/>
      <c r="EA80" s="226"/>
    </row>
    <row r="81" spans="1:131" ht="26.25" customHeight="1" x14ac:dyDescent="0.15">
      <c r="A81" s="234">
        <v>14</v>
      </c>
      <c r="B81" s="937" t="s">
        <v>548</v>
      </c>
      <c r="C81" s="938"/>
      <c r="D81" s="938"/>
      <c r="E81" s="938"/>
      <c r="F81" s="938"/>
      <c r="G81" s="938"/>
      <c r="H81" s="938"/>
      <c r="I81" s="938"/>
      <c r="J81" s="938"/>
      <c r="K81" s="938"/>
      <c r="L81" s="938"/>
      <c r="M81" s="938"/>
      <c r="N81" s="938"/>
      <c r="O81" s="938"/>
      <c r="P81" s="939"/>
      <c r="Q81" s="940">
        <v>984</v>
      </c>
      <c r="R81" s="894"/>
      <c r="S81" s="894"/>
      <c r="T81" s="894"/>
      <c r="U81" s="894"/>
      <c r="V81" s="894">
        <v>831</v>
      </c>
      <c r="W81" s="894"/>
      <c r="X81" s="894"/>
      <c r="Y81" s="894"/>
      <c r="Z81" s="894"/>
      <c r="AA81" s="894">
        <v>153</v>
      </c>
      <c r="AB81" s="894"/>
      <c r="AC81" s="894"/>
      <c r="AD81" s="894"/>
      <c r="AE81" s="894"/>
      <c r="AF81" s="894">
        <v>1219</v>
      </c>
      <c r="AG81" s="894"/>
      <c r="AH81" s="894"/>
      <c r="AI81" s="894"/>
      <c r="AJ81" s="894"/>
      <c r="AK81" s="894">
        <v>6</v>
      </c>
      <c r="AL81" s="894"/>
      <c r="AM81" s="894"/>
      <c r="AN81" s="894"/>
      <c r="AO81" s="894"/>
      <c r="AP81" s="894">
        <v>3151</v>
      </c>
      <c r="AQ81" s="894"/>
      <c r="AR81" s="894"/>
      <c r="AS81" s="894"/>
      <c r="AT81" s="894"/>
      <c r="AU81" s="894" t="s">
        <v>551</v>
      </c>
      <c r="AV81" s="894"/>
      <c r="AW81" s="894"/>
      <c r="AX81" s="894"/>
      <c r="AY81" s="894"/>
      <c r="AZ81" s="896" t="s">
        <v>552</v>
      </c>
      <c r="BA81" s="896"/>
      <c r="BB81" s="896"/>
      <c r="BC81" s="896"/>
      <c r="BD81" s="897"/>
      <c r="BE81" s="237"/>
      <c r="BF81" s="237"/>
      <c r="BG81" s="237"/>
      <c r="BH81" s="237"/>
      <c r="BI81" s="237"/>
      <c r="BJ81" s="237"/>
      <c r="BK81" s="237"/>
      <c r="BL81" s="237"/>
      <c r="BM81" s="237"/>
      <c r="BN81" s="237"/>
      <c r="BO81" s="237"/>
      <c r="BP81" s="237"/>
      <c r="BQ81" s="234">
        <v>75</v>
      </c>
      <c r="BR81" s="239"/>
      <c r="BS81" s="923"/>
      <c r="BT81" s="924"/>
      <c r="BU81" s="924"/>
      <c r="BV81" s="924"/>
      <c r="BW81" s="924"/>
      <c r="BX81" s="924"/>
      <c r="BY81" s="924"/>
      <c r="BZ81" s="924"/>
      <c r="CA81" s="924"/>
      <c r="CB81" s="924"/>
      <c r="CC81" s="924"/>
      <c r="CD81" s="924"/>
      <c r="CE81" s="924"/>
      <c r="CF81" s="924"/>
      <c r="CG81" s="929"/>
      <c r="CH81" s="926"/>
      <c r="CI81" s="927"/>
      <c r="CJ81" s="927"/>
      <c r="CK81" s="927"/>
      <c r="CL81" s="928"/>
      <c r="CM81" s="926"/>
      <c r="CN81" s="927"/>
      <c r="CO81" s="927"/>
      <c r="CP81" s="927"/>
      <c r="CQ81" s="928"/>
      <c r="CR81" s="926"/>
      <c r="CS81" s="927"/>
      <c r="CT81" s="927"/>
      <c r="CU81" s="927"/>
      <c r="CV81" s="928"/>
      <c r="CW81" s="926"/>
      <c r="CX81" s="927"/>
      <c r="CY81" s="927"/>
      <c r="CZ81" s="927"/>
      <c r="DA81" s="928"/>
      <c r="DB81" s="926"/>
      <c r="DC81" s="927"/>
      <c r="DD81" s="927"/>
      <c r="DE81" s="927"/>
      <c r="DF81" s="928"/>
      <c r="DG81" s="926"/>
      <c r="DH81" s="927"/>
      <c r="DI81" s="927"/>
      <c r="DJ81" s="927"/>
      <c r="DK81" s="928"/>
      <c r="DL81" s="926"/>
      <c r="DM81" s="927"/>
      <c r="DN81" s="927"/>
      <c r="DO81" s="927"/>
      <c r="DP81" s="928"/>
      <c r="DQ81" s="926"/>
      <c r="DR81" s="927"/>
      <c r="DS81" s="927"/>
      <c r="DT81" s="927"/>
      <c r="DU81" s="928"/>
      <c r="DV81" s="923"/>
      <c r="DW81" s="924"/>
      <c r="DX81" s="924"/>
      <c r="DY81" s="924"/>
      <c r="DZ81" s="925"/>
      <c r="EA81" s="226"/>
    </row>
    <row r="82" spans="1:131" ht="26.25" customHeight="1" x14ac:dyDescent="0.15">
      <c r="A82" s="234">
        <v>15</v>
      </c>
      <c r="B82" s="937"/>
      <c r="C82" s="938"/>
      <c r="D82" s="938"/>
      <c r="E82" s="938"/>
      <c r="F82" s="938"/>
      <c r="G82" s="938"/>
      <c r="H82" s="938"/>
      <c r="I82" s="938"/>
      <c r="J82" s="938"/>
      <c r="K82" s="938"/>
      <c r="L82" s="938"/>
      <c r="M82" s="938"/>
      <c r="N82" s="938"/>
      <c r="O82" s="938"/>
      <c r="P82" s="939"/>
      <c r="Q82" s="940"/>
      <c r="R82" s="894"/>
      <c r="S82" s="894"/>
      <c r="T82" s="894"/>
      <c r="U82" s="894"/>
      <c r="V82" s="894"/>
      <c r="W82" s="894"/>
      <c r="X82" s="894"/>
      <c r="Y82" s="894"/>
      <c r="Z82" s="894"/>
      <c r="AA82" s="894"/>
      <c r="AB82" s="894"/>
      <c r="AC82" s="894"/>
      <c r="AD82" s="894"/>
      <c r="AE82" s="894"/>
      <c r="AF82" s="894"/>
      <c r="AG82" s="894"/>
      <c r="AH82" s="894"/>
      <c r="AI82" s="894"/>
      <c r="AJ82" s="894"/>
      <c r="AK82" s="894"/>
      <c r="AL82" s="894"/>
      <c r="AM82" s="894"/>
      <c r="AN82" s="894"/>
      <c r="AO82" s="894"/>
      <c r="AP82" s="894"/>
      <c r="AQ82" s="894"/>
      <c r="AR82" s="894"/>
      <c r="AS82" s="894"/>
      <c r="AT82" s="894"/>
      <c r="AU82" s="894"/>
      <c r="AV82" s="894"/>
      <c r="AW82" s="894"/>
      <c r="AX82" s="894"/>
      <c r="AY82" s="894"/>
      <c r="AZ82" s="896"/>
      <c r="BA82" s="896"/>
      <c r="BB82" s="896"/>
      <c r="BC82" s="896"/>
      <c r="BD82" s="897"/>
      <c r="BE82" s="237"/>
      <c r="BF82" s="237"/>
      <c r="BG82" s="237"/>
      <c r="BH82" s="237"/>
      <c r="BI82" s="237"/>
      <c r="BJ82" s="237"/>
      <c r="BK82" s="237"/>
      <c r="BL82" s="237"/>
      <c r="BM82" s="237"/>
      <c r="BN82" s="237"/>
      <c r="BO82" s="237"/>
      <c r="BP82" s="237"/>
      <c r="BQ82" s="234">
        <v>76</v>
      </c>
      <c r="BR82" s="239"/>
      <c r="BS82" s="923"/>
      <c r="BT82" s="924"/>
      <c r="BU82" s="924"/>
      <c r="BV82" s="924"/>
      <c r="BW82" s="924"/>
      <c r="BX82" s="924"/>
      <c r="BY82" s="924"/>
      <c r="BZ82" s="924"/>
      <c r="CA82" s="924"/>
      <c r="CB82" s="924"/>
      <c r="CC82" s="924"/>
      <c r="CD82" s="924"/>
      <c r="CE82" s="924"/>
      <c r="CF82" s="924"/>
      <c r="CG82" s="929"/>
      <c r="CH82" s="926"/>
      <c r="CI82" s="927"/>
      <c r="CJ82" s="927"/>
      <c r="CK82" s="927"/>
      <c r="CL82" s="928"/>
      <c r="CM82" s="926"/>
      <c r="CN82" s="927"/>
      <c r="CO82" s="927"/>
      <c r="CP82" s="927"/>
      <c r="CQ82" s="928"/>
      <c r="CR82" s="926"/>
      <c r="CS82" s="927"/>
      <c r="CT82" s="927"/>
      <c r="CU82" s="927"/>
      <c r="CV82" s="928"/>
      <c r="CW82" s="926"/>
      <c r="CX82" s="927"/>
      <c r="CY82" s="927"/>
      <c r="CZ82" s="927"/>
      <c r="DA82" s="928"/>
      <c r="DB82" s="926"/>
      <c r="DC82" s="927"/>
      <c r="DD82" s="927"/>
      <c r="DE82" s="927"/>
      <c r="DF82" s="928"/>
      <c r="DG82" s="926"/>
      <c r="DH82" s="927"/>
      <c r="DI82" s="927"/>
      <c r="DJ82" s="927"/>
      <c r="DK82" s="928"/>
      <c r="DL82" s="926"/>
      <c r="DM82" s="927"/>
      <c r="DN82" s="927"/>
      <c r="DO82" s="927"/>
      <c r="DP82" s="928"/>
      <c r="DQ82" s="926"/>
      <c r="DR82" s="927"/>
      <c r="DS82" s="927"/>
      <c r="DT82" s="927"/>
      <c r="DU82" s="928"/>
      <c r="DV82" s="923"/>
      <c r="DW82" s="924"/>
      <c r="DX82" s="924"/>
      <c r="DY82" s="924"/>
      <c r="DZ82" s="925"/>
      <c r="EA82" s="226"/>
    </row>
    <row r="83" spans="1:131" ht="26.25" customHeight="1" x14ac:dyDescent="0.15">
      <c r="A83" s="234">
        <v>16</v>
      </c>
      <c r="B83" s="937"/>
      <c r="C83" s="938"/>
      <c r="D83" s="938"/>
      <c r="E83" s="938"/>
      <c r="F83" s="938"/>
      <c r="G83" s="938"/>
      <c r="H83" s="938"/>
      <c r="I83" s="938"/>
      <c r="J83" s="938"/>
      <c r="K83" s="938"/>
      <c r="L83" s="938"/>
      <c r="M83" s="938"/>
      <c r="N83" s="938"/>
      <c r="O83" s="938"/>
      <c r="P83" s="939"/>
      <c r="Q83" s="940"/>
      <c r="R83" s="894"/>
      <c r="S83" s="894"/>
      <c r="T83" s="894"/>
      <c r="U83" s="894"/>
      <c r="V83" s="894"/>
      <c r="W83" s="894"/>
      <c r="X83" s="894"/>
      <c r="Y83" s="894"/>
      <c r="Z83" s="894"/>
      <c r="AA83" s="894"/>
      <c r="AB83" s="894"/>
      <c r="AC83" s="894"/>
      <c r="AD83" s="894"/>
      <c r="AE83" s="894"/>
      <c r="AF83" s="894"/>
      <c r="AG83" s="894"/>
      <c r="AH83" s="894"/>
      <c r="AI83" s="894"/>
      <c r="AJ83" s="894"/>
      <c r="AK83" s="894"/>
      <c r="AL83" s="894"/>
      <c r="AM83" s="894"/>
      <c r="AN83" s="894"/>
      <c r="AO83" s="894"/>
      <c r="AP83" s="894"/>
      <c r="AQ83" s="894"/>
      <c r="AR83" s="894"/>
      <c r="AS83" s="894"/>
      <c r="AT83" s="894"/>
      <c r="AU83" s="894"/>
      <c r="AV83" s="894"/>
      <c r="AW83" s="894"/>
      <c r="AX83" s="894"/>
      <c r="AY83" s="894"/>
      <c r="AZ83" s="896"/>
      <c r="BA83" s="896"/>
      <c r="BB83" s="896"/>
      <c r="BC83" s="896"/>
      <c r="BD83" s="897"/>
      <c r="BE83" s="237"/>
      <c r="BF83" s="237"/>
      <c r="BG83" s="237"/>
      <c r="BH83" s="237"/>
      <c r="BI83" s="237"/>
      <c r="BJ83" s="237"/>
      <c r="BK83" s="237"/>
      <c r="BL83" s="237"/>
      <c r="BM83" s="237"/>
      <c r="BN83" s="237"/>
      <c r="BO83" s="237"/>
      <c r="BP83" s="237"/>
      <c r="BQ83" s="234">
        <v>77</v>
      </c>
      <c r="BR83" s="239"/>
      <c r="BS83" s="923"/>
      <c r="BT83" s="924"/>
      <c r="BU83" s="924"/>
      <c r="BV83" s="924"/>
      <c r="BW83" s="924"/>
      <c r="BX83" s="924"/>
      <c r="BY83" s="924"/>
      <c r="BZ83" s="924"/>
      <c r="CA83" s="924"/>
      <c r="CB83" s="924"/>
      <c r="CC83" s="924"/>
      <c r="CD83" s="924"/>
      <c r="CE83" s="924"/>
      <c r="CF83" s="924"/>
      <c r="CG83" s="929"/>
      <c r="CH83" s="926"/>
      <c r="CI83" s="927"/>
      <c r="CJ83" s="927"/>
      <c r="CK83" s="927"/>
      <c r="CL83" s="928"/>
      <c r="CM83" s="926"/>
      <c r="CN83" s="927"/>
      <c r="CO83" s="927"/>
      <c r="CP83" s="927"/>
      <c r="CQ83" s="928"/>
      <c r="CR83" s="926"/>
      <c r="CS83" s="927"/>
      <c r="CT83" s="927"/>
      <c r="CU83" s="927"/>
      <c r="CV83" s="928"/>
      <c r="CW83" s="926"/>
      <c r="CX83" s="927"/>
      <c r="CY83" s="927"/>
      <c r="CZ83" s="927"/>
      <c r="DA83" s="928"/>
      <c r="DB83" s="926"/>
      <c r="DC83" s="927"/>
      <c r="DD83" s="927"/>
      <c r="DE83" s="927"/>
      <c r="DF83" s="928"/>
      <c r="DG83" s="926"/>
      <c r="DH83" s="927"/>
      <c r="DI83" s="927"/>
      <c r="DJ83" s="927"/>
      <c r="DK83" s="928"/>
      <c r="DL83" s="926"/>
      <c r="DM83" s="927"/>
      <c r="DN83" s="927"/>
      <c r="DO83" s="927"/>
      <c r="DP83" s="928"/>
      <c r="DQ83" s="926"/>
      <c r="DR83" s="927"/>
      <c r="DS83" s="927"/>
      <c r="DT83" s="927"/>
      <c r="DU83" s="928"/>
      <c r="DV83" s="923"/>
      <c r="DW83" s="924"/>
      <c r="DX83" s="924"/>
      <c r="DY83" s="924"/>
      <c r="DZ83" s="925"/>
      <c r="EA83" s="226"/>
    </row>
    <row r="84" spans="1:131" ht="26.25" customHeight="1" x14ac:dyDescent="0.15">
      <c r="A84" s="234">
        <v>17</v>
      </c>
      <c r="B84" s="937"/>
      <c r="C84" s="938"/>
      <c r="D84" s="938"/>
      <c r="E84" s="938"/>
      <c r="F84" s="938"/>
      <c r="G84" s="938"/>
      <c r="H84" s="938"/>
      <c r="I84" s="938"/>
      <c r="J84" s="938"/>
      <c r="K84" s="938"/>
      <c r="L84" s="938"/>
      <c r="M84" s="938"/>
      <c r="N84" s="938"/>
      <c r="O84" s="938"/>
      <c r="P84" s="939"/>
      <c r="Q84" s="940"/>
      <c r="R84" s="894"/>
      <c r="S84" s="894"/>
      <c r="T84" s="894"/>
      <c r="U84" s="894"/>
      <c r="V84" s="894"/>
      <c r="W84" s="894"/>
      <c r="X84" s="894"/>
      <c r="Y84" s="894"/>
      <c r="Z84" s="894"/>
      <c r="AA84" s="894"/>
      <c r="AB84" s="894"/>
      <c r="AC84" s="894"/>
      <c r="AD84" s="894"/>
      <c r="AE84" s="894"/>
      <c r="AF84" s="894"/>
      <c r="AG84" s="894"/>
      <c r="AH84" s="894"/>
      <c r="AI84" s="894"/>
      <c r="AJ84" s="894"/>
      <c r="AK84" s="894"/>
      <c r="AL84" s="894"/>
      <c r="AM84" s="894"/>
      <c r="AN84" s="894"/>
      <c r="AO84" s="894"/>
      <c r="AP84" s="894"/>
      <c r="AQ84" s="894"/>
      <c r="AR84" s="894"/>
      <c r="AS84" s="894"/>
      <c r="AT84" s="894"/>
      <c r="AU84" s="894"/>
      <c r="AV84" s="894"/>
      <c r="AW84" s="894"/>
      <c r="AX84" s="894"/>
      <c r="AY84" s="894"/>
      <c r="AZ84" s="896"/>
      <c r="BA84" s="896"/>
      <c r="BB84" s="896"/>
      <c r="BC84" s="896"/>
      <c r="BD84" s="897"/>
      <c r="BE84" s="237"/>
      <c r="BF84" s="237"/>
      <c r="BG84" s="237"/>
      <c r="BH84" s="237"/>
      <c r="BI84" s="237"/>
      <c r="BJ84" s="237"/>
      <c r="BK84" s="237"/>
      <c r="BL84" s="237"/>
      <c r="BM84" s="237"/>
      <c r="BN84" s="237"/>
      <c r="BO84" s="237"/>
      <c r="BP84" s="237"/>
      <c r="BQ84" s="234">
        <v>78</v>
      </c>
      <c r="BR84" s="239"/>
      <c r="BS84" s="923"/>
      <c r="BT84" s="924"/>
      <c r="BU84" s="924"/>
      <c r="BV84" s="924"/>
      <c r="BW84" s="924"/>
      <c r="BX84" s="924"/>
      <c r="BY84" s="924"/>
      <c r="BZ84" s="924"/>
      <c r="CA84" s="924"/>
      <c r="CB84" s="924"/>
      <c r="CC84" s="924"/>
      <c r="CD84" s="924"/>
      <c r="CE84" s="924"/>
      <c r="CF84" s="924"/>
      <c r="CG84" s="929"/>
      <c r="CH84" s="926"/>
      <c r="CI84" s="927"/>
      <c r="CJ84" s="927"/>
      <c r="CK84" s="927"/>
      <c r="CL84" s="928"/>
      <c r="CM84" s="926"/>
      <c r="CN84" s="927"/>
      <c r="CO84" s="927"/>
      <c r="CP84" s="927"/>
      <c r="CQ84" s="928"/>
      <c r="CR84" s="926"/>
      <c r="CS84" s="927"/>
      <c r="CT84" s="927"/>
      <c r="CU84" s="927"/>
      <c r="CV84" s="928"/>
      <c r="CW84" s="926"/>
      <c r="CX84" s="927"/>
      <c r="CY84" s="927"/>
      <c r="CZ84" s="927"/>
      <c r="DA84" s="928"/>
      <c r="DB84" s="926"/>
      <c r="DC84" s="927"/>
      <c r="DD84" s="927"/>
      <c r="DE84" s="927"/>
      <c r="DF84" s="928"/>
      <c r="DG84" s="926"/>
      <c r="DH84" s="927"/>
      <c r="DI84" s="927"/>
      <c r="DJ84" s="927"/>
      <c r="DK84" s="928"/>
      <c r="DL84" s="926"/>
      <c r="DM84" s="927"/>
      <c r="DN84" s="927"/>
      <c r="DO84" s="927"/>
      <c r="DP84" s="928"/>
      <c r="DQ84" s="926"/>
      <c r="DR84" s="927"/>
      <c r="DS84" s="927"/>
      <c r="DT84" s="927"/>
      <c r="DU84" s="928"/>
      <c r="DV84" s="923"/>
      <c r="DW84" s="924"/>
      <c r="DX84" s="924"/>
      <c r="DY84" s="924"/>
      <c r="DZ84" s="925"/>
      <c r="EA84" s="226"/>
    </row>
    <row r="85" spans="1:131" ht="26.25" customHeight="1" x14ac:dyDescent="0.15">
      <c r="A85" s="234">
        <v>18</v>
      </c>
      <c r="B85" s="937"/>
      <c r="C85" s="938"/>
      <c r="D85" s="938"/>
      <c r="E85" s="938"/>
      <c r="F85" s="938"/>
      <c r="G85" s="938"/>
      <c r="H85" s="938"/>
      <c r="I85" s="938"/>
      <c r="J85" s="938"/>
      <c r="K85" s="938"/>
      <c r="L85" s="938"/>
      <c r="M85" s="938"/>
      <c r="N85" s="938"/>
      <c r="O85" s="938"/>
      <c r="P85" s="939"/>
      <c r="Q85" s="940"/>
      <c r="R85" s="894"/>
      <c r="S85" s="894"/>
      <c r="T85" s="894"/>
      <c r="U85" s="894"/>
      <c r="V85" s="894"/>
      <c r="W85" s="894"/>
      <c r="X85" s="894"/>
      <c r="Y85" s="894"/>
      <c r="Z85" s="894"/>
      <c r="AA85" s="894"/>
      <c r="AB85" s="894"/>
      <c r="AC85" s="894"/>
      <c r="AD85" s="894"/>
      <c r="AE85" s="894"/>
      <c r="AF85" s="894"/>
      <c r="AG85" s="894"/>
      <c r="AH85" s="894"/>
      <c r="AI85" s="894"/>
      <c r="AJ85" s="894"/>
      <c r="AK85" s="894"/>
      <c r="AL85" s="894"/>
      <c r="AM85" s="894"/>
      <c r="AN85" s="894"/>
      <c r="AO85" s="894"/>
      <c r="AP85" s="894"/>
      <c r="AQ85" s="894"/>
      <c r="AR85" s="894"/>
      <c r="AS85" s="894"/>
      <c r="AT85" s="894"/>
      <c r="AU85" s="894"/>
      <c r="AV85" s="894"/>
      <c r="AW85" s="894"/>
      <c r="AX85" s="894"/>
      <c r="AY85" s="894"/>
      <c r="AZ85" s="896"/>
      <c r="BA85" s="896"/>
      <c r="BB85" s="896"/>
      <c r="BC85" s="896"/>
      <c r="BD85" s="897"/>
      <c r="BE85" s="237"/>
      <c r="BF85" s="237"/>
      <c r="BG85" s="237"/>
      <c r="BH85" s="237"/>
      <c r="BI85" s="237"/>
      <c r="BJ85" s="237"/>
      <c r="BK85" s="237"/>
      <c r="BL85" s="237"/>
      <c r="BM85" s="237"/>
      <c r="BN85" s="237"/>
      <c r="BO85" s="237"/>
      <c r="BP85" s="237"/>
      <c r="BQ85" s="234">
        <v>79</v>
      </c>
      <c r="BR85" s="239"/>
      <c r="BS85" s="923"/>
      <c r="BT85" s="924"/>
      <c r="BU85" s="924"/>
      <c r="BV85" s="924"/>
      <c r="BW85" s="924"/>
      <c r="BX85" s="924"/>
      <c r="BY85" s="924"/>
      <c r="BZ85" s="924"/>
      <c r="CA85" s="924"/>
      <c r="CB85" s="924"/>
      <c r="CC85" s="924"/>
      <c r="CD85" s="924"/>
      <c r="CE85" s="924"/>
      <c r="CF85" s="924"/>
      <c r="CG85" s="929"/>
      <c r="CH85" s="926"/>
      <c r="CI85" s="927"/>
      <c r="CJ85" s="927"/>
      <c r="CK85" s="927"/>
      <c r="CL85" s="928"/>
      <c r="CM85" s="926"/>
      <c r="CN85" s="927"/>
      <c r="CO85" s="927"/>
      <c r="CP85" s="927"/>
      <c r="CQ85" s="928"/>
      <c r="CR85" s="926"/>
      <c r="CS85" s="927"/>
      <c r="CT85" s="927"/>
      <c r="CU85" s="927"/>
      <c r="CV85" s="928"/>
      <c r="CW85" s="926"/>
      <c r="CX85" s="927"/>
      <c r="CY85" s="927"/>
      <c r="CZ85" s="927"/>
      <c r="DA85" s="928"/>
      <c r="DB85" s="926"/>
      <c r="DC85" s="927"/>
      <c r="DD85" s="927"/>
      <c r="DE85" s="927"/>
      <c r="DF85" s="928"/>
      <c r="DG85" s="926"/>
      <c r="DH85" s="927"/>
      <c r="DI85" s="927"/>
      <c r="DJ85" s="927"/>
      <c r="DK85" s="928"/>
      <c r="DL85" s="926"/>
      <c r="DM85" s="927"/>
      <c r="DN85" s="927"/>
      <c r="DO85" s="927"/>
      <c r="DP85" s="928"/>
      <c r="DQ85" s="926"/>
      <c r="DR85" s="927"/>
      <c r="DS85" s="927"/>
      <c r="DT85" s="927"/>
      <c r="DU85" s="928"/>
      <c r="DV85" s="923"/>
      <c r="DW85" s="924"/>
      <c r="DX85" s="924"/>
      <c r="DY85" s="924"/>
      <c r="DZ85" s="925"/>
      <c r="EA85" s="226"/>
    </row>
    <row r="86" spans="1:131" ht="26.25" customHeight="1" x14ac:dyDescent="0.15">
      <c r="A86" s="234">
        <v>19</v>
      </c>
      <c r="B86" s="937"/>
      <c r="C86" s="938"/>
      <c r="D86" s="938"/>
      <c r="E86" s="938"/>
      <c r="F86" s="938"/>
      <c r="G86" s="938"/>
      <c r="H86" s="938"/>
      <c r="I86" s="938"/>
      <c r="J86" s="938"/>
      <c r="K86" s="938"/>
      <c r="L86" s="938"/>
      <c r="M86" s="938"/>
      <c r="N86" s="938"/>
      <c r="O86" s="938"/>
      <c r="P86" s="939"/>
      <c r="Q86" s="940"/>
      <c r="R86" s="894"/>
      <c r="S86" s="894"/>
      <c r="T86" s="894"/>
      <c r="U86" s="894"/>
      <c r="V86" s="894"/>
      <c r="W86" s="894"/>
      <c r="X86" s="894"/>
      <c r="Y86" s="894"/>
      <c r="Z86" s="894"/>
      <c r="AA86" s="894"/>
      <c r="AB86" s="894"/>
      <c r="AC86" s="894"/>
      <c r="AD86" s="894"/>
      <c r="AE86" s="894"/>
      <c r="AF86" s="894"/>
      <c r="AG86" s="894"/>
      <c r="AH86" s="894"/>
      <c r="AI86" s="894"/>
      <c r="AJ86" s="894"/>
      <c r="AK86" s="894"/>
      <c r="AL86" s="894"/>
      <c r="AM86" s="894"/>
      <c r="AN86" s="894"/>
      <c r="AO86" s="894"/>
      <c r="AP86" s="894"/>
      <c r="AQ86" s="894"/>
      <c r="AR86" s="894"/>
      <c r="AS86" s="894"/>
      <c r="AT86" s="894"/>
      <c r="AU86" s="894"/>
      <c r="AV86" s="894"/>
      <c r="AW86" s="894"/>
      <c r="AX86" s="894"/>
      <c r="AY86" s="894"/>
      <c r="AZ86" s="896"/>
      <c r="BA86" s="896"/>
      <c r="BB86" s="896"/>
      <c r="BC86" s="896"/>
      <c r="BD86" s="897"/>
      <c r="BE86" s="237"/>
      <c r="BF86" s="237"/>
      <c r="BG86" s="237"/>
      <c r="BH86" s="237"/>
      <c r="BI86" s="237"/>
      <c r="BJ86" s="237"/>
      <c r="BK86" s="237"/>
      <c r="BL86" s="237"/>
      <c r="BM86" s="237"/>
      <c r="BN86" s="237"/>
      <c r="BO86" s="237"/>
      <c r="BP86" s="237"/>
      <c r="BQ86" s="234">
        <v>80</v>
      </c>
      <c r="BR86" s="239"/>
      <c r="BS86" s="923"/>
      <c r="BT86" s="924"/>
      <c r="BU86" s="924"/>
      <c r="BV86" s="924"/>
      <c r="BW86" s="924"/>
      <c r="BX86" s="924"/>
      <c r="BY86" s="924"/>
      <c r="BZ86" s="924"/>
      <c r="CA86" s="924"/>
      <c r="CB86" s="924"/>
      <c r="CC86" s="924"/>
      <c r="CD86" s="924"/>
      <c r="CE86" s="924"/>
      <c r="CF86" s="924"/>
      <c r="CG86" s="929"/>
      <c r="CH86" s="926"/>
      <c r="CI86" s="927"/>
      <c r="CJ86" s="927"/>
      <c r="CK86" s="927"/>
      <c r="CL86" s="928"/>
      <c r="CM86" s="926"/>
      <c r="CN86" s="927"/>
      <c r="CO86" s="927"/>
      <c r="CP86" s="927"/>
      <c r="CQ86" s="928"/>
      <c r="CR86" s="926"/>
      <c r="CS86" s="927"/>
      <c r="CT86" s="927"/>
      <c r="CU86" s="927"/>
      <c r="CV86" s="928"/>
      <c r="CW86" s="926"/>
      <c r="CX86" s="927"/>
      <c r="CY86" s="927"/>
      <c r="CZ86" s="927"/>
      <c r="DA86" s="928"/>
      <c r="DB86" s="926"/>
      <c r="DC86" s="927"/>
      <c r="DD86" s="927"/>
      <c r="DE86" s="927"/>
      <c r="DF86" s="928"/>
      <c r="DG86" s="926"/>
      <c r="DH86" s="927"/>
      <c r="DI86" s="927"/>
      <c r="DJ86" s="927"/>
      <c r="DK86" s="928"/>
      <c r="DL86" s="926"/>
      <c r="DM86" s="927"/>
      <c r="DN86" s="927"/>
      <c r="DO86" s="927"/>
      <c r="DP86" s="928"/>
      <c r="DQ86" s="926"/>
      <c r="DR86" s="927"/>
      <c r="DS86" s="927"/>
      <c r="DT86" s="927"/>
      <c r="DU86" s="928"/>
      <c r="DV86" s="923"/>
      <c r="DW86" s="924"/>
      <c r="DX86" s="924"/>
      <c r="DY86" s="924"/>
      <c r="DZ86" s="925"/>
      <c r="EA86" s="226"/>
    </row>
    <row r="87" spans="1:131" ht="26.25" customHeight="1" x14ac:dyDescent="0.15">
      <c r="A87" s="240">
        <v>20</v>
      </c>
      <c r="B87" s="944"/>
      <c r="C87" s="945"/>
      <c r="D87" s="945"/>
      <c r="E87" s="945"/>
      <c r="F87" s="945"/>
      <c r="G87" s="945"/>
      <c r="H87" s="945"/>
      <c r="I87" s="945"/>
      <c r="J87" s="945"/>
      <c r="K87" s="945"/>
      <c r="L87" s="945"/>
      <c r="M87" s="945"/>
      <c r="N87" s="945"/>
      <c r="O87" s="945"/>
      <c r="P87" s="946"/>
      <c r="Q87" s="947"/>
      <c r="R87" s="948"/>
      <c r="S87" s="948"/>
      <c r="T87" s="948"/>
      <c r="U87" s="948"/>
      <c r="V87" s="948"/>
      <c r="W87" s="948"/>
      <c r="X87" s="948"/>
      <c r="Y87" s="948"/>
      <c r="Z87" s="948"/>
      <c r="AA87" s="948"/>
      <c r="AB87" s="948"/>
      <c r="AC87" s="948"/>
      <c r="AD87" s="948"/>
      <c r="AE87" s="948"/>
      <c r="AF87" s="948"/>
      <c r="AG87" s="948"/>
      <c r="AH87" s="948"/>
      <c r="AI87" s="948"/>
      <c r="AJ87" s="948"/>
      <c r="AK87" s="948"/>
      <c r="AL87" s="948"/>
      <c r="AM87" s="948"/>
      <c r="AN87" s="948"/>
      <c r="AO87" s="948"/>
      <c r="AP87" s="948"/>
      <c r="AQ87" s="948"/>
      <c r="AR87" s="948"/>
      <c r="AS87" s="948"/>
      <c r="AT87" s="948"/>
      <c r="AU87" s="948"/>
      <c r="AV87" s="948"/>
      <c r="AW87" s="948"/>
      <c r="AX87" s="948"/>
      <c r="AY87" s="948"/>
      <c r="AZ87" s="949"/>
      <c r="BA87" s="949"/>
      <c r="BB87" s="949"/>
      <c r="BC87" s="949"/>
      <c r="BD87" s="950"/>
      <c r="BE87" s="237"/>
      <c r="BF87" s="237"/>
      <c r="BG87" s="237"/>
      <c r="BH87" s="237"/>
      <c r="BI87" s="237"/>
      <c r="BJ87" s="237"/>
      <c r="BK87" s="237"/>
      <c r="BL87" s="237"/>
      <c r="BM87" s="237"/>
      <c r="BN87" s="237"/>
      <c r="BO87" s="237"/>
      <c r="BP87" s="237"/>
      <c r="BQ87" s="234">
        <v>81</v>
      </c>
      <c r="BR87" s="239"/>
      <c r="BS87" s="923"/>
      <c r="BT87" s="924"/>
      <c r="BU87" s="924"/>
      <c r="BV87" s="924"/>
      <c r="BW87" s="924"/>
      <c r="BX87" s="924"/>
      <c r="BY87" s="924"/>
      <c r="BZ87" s="924"/>
      <c r="CA87" s="924"/>
      <c r="CB87" s="924"/>
      <c r="CC87" s="924"/>
      <c r="CD87" s="924"/>
      <c r="CE87" s="924"/>
      <c r="CF87" s="924"/>
      <c r="CG87" s="929"/>
      <c r="CH87" s="926"/>
      <c r="CI87" s="927"/>
      <c r="CJ87" s="927"/>
      <c r="CK87" s="927"/>
      <c r="CL87" s="928"/>
      <c r="CM87" s="926"/>
      <c r="CN87" s="927"/>
      <c r="CO87" s="927"/>
      <c r="CP87" s="927"/>
      <c r="CQ87" s="928"/>
      <c r="CR87" s="926"/>
      <c r="CS87" s="927"/>
      <c r="CT87" s="927"/>
      <c r="CU87" s="927"/>
      <c r="CV87" s="928"/>
      <c r="CW87" s="926"/>
      <c r="CX87" s="927"/>
      <c r="CY87" s="927"/>
      <c r="CZ87" s="927"/>
      <c r="DA87" s="928"/>
      <c r="DB87" s="926"/>
      <c r="DC87" s="927"/>
      <c r="DD87" s="927"/>
      <c r="DE87" s="927"/>
      <c r="DF87" s="928"/>
      <c r="DG87" s="926"/>
      <c r="DH87" s="927"/>
      <c r="DI87" s="927"/>
      <c r="DJ87" s="927"/>
      <c r="DK87" s="928"/>
      <c r="DL87" s="926"/>
      <c r="DM87" s="927"/>
      <c r="DN87" s="927"/>
      <c r="DO87" s="927"/>
      <c r="DP87" s="928"/>
      <c r="DQ87" s="926"/>
      <c r="DR87" s="927"/>
      <c r="DS87" s="927"/>
      <c r="DT87" s="927"/>
      <c r="DU87" s="928"/>
      <c r="DV87" s="923"/>
      <c r="DW87" s="924"/>
      <c r="DX87" s="924"/>
      <c r="DY87" s="924"/>
      <c r="DZ87" s="925"/>
      <c r="EA87" s="226"/>
    </row>
    <row r="88" spans="1:131" ht="26.25" customHeight="1" thickBot="1" x14ac:dyDescent="0.2">
      <c r="A88" s="236" t="s">
        <v>356</v>
      </c>
      <c r="B88" s="853" t="s">
        <v>382</v>
      </c>
      <c r="C88" s="854"/>
      <c r="D88" s="854"/>
      <c r="E88" s="854"/>
      <c r="F88" s="854"/>
      <c r="G88" s="854"/>
      <c r="H88" s="854"/>
      <c r="I88" s="854"/>
      <c r="J88" s="854"/>
      <c r="K88" s="854"/>
      <c r="L88" s="854"/>
      <c r="M88" s="854"/>
      <c r="N88" s="854"/>
      <c r="O88" s="854"/>
      <c r="P88" s="855"/>
      <c r="Q88" s="904"/>
      <c r="R88" s="905"/>
      <c r="S88" s="905"/>
      <c r="T88" s="905"/>
      <c r="U88" s="905"/>
      <c r="V88" s="905"/>
      <c r="W88" s="905"/>
      <c r="X88" s="905"/>
      <c r="Y88" s="905"/>
      <c r="Z88" s="905"/>
      <c r="AA88" s="905"/>
      <c r="AB88" s="905"/>
      <c r="AC88" s="905"/>
      <c r="AD88" s="905"/>
      <c r="AE88" s="905"/>
      <c r="AF88" s="908">
        <v>33752</v>
      </c>
      <c r="AG88" s="908"/>
      <c r="AH88" s="908"/>
      <c r="AI88" s="908"/>
      <c r="AJ88" s="908"/>
      <c r="AK88" s="905"/>
      <c r="AL88" s="905"/>
      <c r="AM88" s="905"/>
      <c r="AN88" s="905"/>
      <c r="AO88" s="905"/>
      <c r="AP88" s="908">
        <v>3713</v>
      </c>
      <c r="AQ88" s="908"/>
      <c r="AR88" s="908"/>
      <c r="AS88" s="908"/>
      <c r="AT88" s="908"/>
      <c r="AU88" s="908">
        <v>195</v>
      </c>
      <c r="AV88" s="908"/>
      <c r="AW88" s="908"/>
      <c r="AX88" s="908"/>
      <c r="AY88" s="908"/>
      <c r="AZ88" s="913"/>
      <c r="BA88" s="913"/>
      <c r="BB88" s="913"/>
      <c r="BC88" s="913"/>
      <c r="BD88" s="914"/>
      <c r="BE88" s="237"/>
      <c r="BF88" s="237"/>
      <c r="BG88" s="237"/>
      <c r="BH88" s="237"/>
      <c r="BI88" s="237"/>
      <c r="BJ88" s="237"/>
      <c r="BK88" s="237"/>
      <c r="BL88" s="237"/>
      <c r="BM88" s="237"/>
      <c r="BN88" s="237"/>
      <c r="BO88" s="237"/>
      <c r="BP88" s="237"/>
      <c r="BQ88" s="234">
        <v>82</v>
      </c>
      <c r="BR88" s="239"/>
      <c r="BS88" s="923"/>
      <c r="BT88" s="924"/>
      <c r="BU88" s="924"/>
      <c r="BV88" s="924"/>
      <c r="BW88" s="924"/>
      <c r="BX88" s="924"/>
      <c r="BY88" s="924"/>
      <c r="BZ88" s="924"/>
      <c r="CA88" s="924"/>
      <c r="CB88" s="924"/>
      <c r="CC88" s="924"/>
      <c r="CD88" s="924"/>
      <c r="CE88" s="924"/>
      <c r="CF88" s="924"/>
      <c r="CG88" s="929"/>
      <c r="CH88" s="926"/>
      <c r="CI88" s="927"/>
      <c r="CJ88" s="927"/>
      <c r="CK88" s="927"/>
      <c r="CL88" s="928"/>
      <c r="CM88" s="926"/>
      <c r="CN88" s="927"/>
      <c r="CO88" s="927"/>
      <c r="CP88" s="927"/>
      <c r="CQ88" s="928"/>
      <c r="CR88" s="926"/>
      <c r="CS88" s="927"/>
      <c r="CT88" s="927"/>
      <c r="CU88" s="927"/>
      <c r="CV88" s="928"/>
      <c r="CW88" s="926"/>
      <c r="CX88" s="927"/>
      <c r="CY88" s="927"/>
      <c r="CZ88" s="927"/>
      <c r="DA88" s="928"/>
      <c r="DB88" s="926"/>
      <c r="DC88" s="927"/>
      <c r="DD88" s="927"/>
      <c r="DE88" s="927"/>
      <c r="DF88" s="928"/>
      <c r="DG88" s="926"/>
      <c r="DH88" s="927"/>
      <c r="DI88" s="927"/>
      <c r="DJ88" s="927"/>
      <c r="DK88" s="928"/>
      <c r="DL88" s="926"/>
      <c r="DM88" s="927"/>
      <c r="DN88" s="927"/>
      <c r="DO88" s="927"/>
      <c r="DP88" s="928"/>
      <c r="DQ88" s="926"/>
      <c r="DR88" s="927"/>
      <c r="DS88" s="927"/>
      <c r="DT88" s="927"/>
      <c r="DU88" s="928"/>
      <c r="DV88" s="923"/>
      <c r="DW88" s="924"/>
      <c r="DX88" s="924"/>
      <c r="DY88" s="924"/>
      <c r="DZ88" s="925"/>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923"/>
      <c r="BT89" s="924"/>
      <c r="BU89" s="924"/>
      <c r="BV89" s="924"/>
      <c r="BW89" s="924"/>
      <c r="BX89" s="924"/>
      <c r="BY89" s="924"/>
      <c r="BZ89" s="924"/>
      <c r="CA89" s="924"/>
      <c r="CB89" s="924"/>
      <c r="CC89" s="924"/>
      <c r="CD89" s="924"/>
      <c r="CE89" s="924"/>
      <c r="CF89" s="924"/>
      <c r="CG89" s="929"/>
      <c r="CH89" s="926"/>
      <c r="CI89" s="927"/>
      <c r="CJ89" s="927"/>
      <c r="CK89" s="927"/>
      <c r="CL89" s="928"/>
      <c r="CM89" s="926"/>
      <c r="CN89" s="927"/>
      <c r="CO89" s="927"/>
      <c r="CP89" s="927"/>
      <c r="CQ89" s="928"/>
      <c r="CR89" s="926"/>
      <c r="CS89" s="927"/>
      <c r="CT89" s="927"/>
      <c r="CU89" s="927"/>
      <c r="CV89" s="928"/>
      <c r="CW89" s="926"/>
      <c r="CX89" s="927"/>
      <c r="CY89" s="927"/>
      <c r="CZ89" s="927"/>
      <c r="DA89" s="928"/>
      <c r="DB89" s="926"/>
      <c r="DC89" s="927"/>
      <c r="DD89" s="927"/>
      <c r="DE89" s="927"/>
      <c r="DF89" s="928"/>
      <c r="DG89" s="926"/>
      <c r="DH89" s="927"/>
      <c r="DI89" s="927"/>
      <c r="DJ89" s="927"/>
      <c r="DK89" s="928"/>
      <c r="DL89" s="926"/>
      <c r="DM89" s="927"/>
      <c r="DN89" s="927"/>
      <c r="DO89" s="927"/>
      <c r="DP89" s="928"/>
      <c r="DQ89" s="926"/>
      <c r="DR89" s="927"/>
      <c r="DS89" s="927"/>
      <c r="DT89" s="927"/>
      <c r="DU89" s="928"/>
      <c r="DV89" s="923"/>
      <c r="DW89" s="924"/>
      <c r="DX89" s="924"/>
      <c r="DY89" s="924"/>
      <c r="DZ89" s="925"/>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923"/>
      <c r="BT90" s="924"/>
      <c r="BU90" s="924"/>
      <c r="BV90" s="924"/>
      <c r="BW90" s="924"/>
      <c r="BX90" s="924"/>
      <c r="BY90" s="924"/>
      <c r="BZ90" s="924"/>
      <c r="CA90" s="924"/>
      <c r="CB90" s="924"/>
      <c r="CC90" s="924"/>
      <c r="CD90" s="924"/>
      <c r="CE90" s="924"/>
      <c r="CF90" s="924"/>
      <c r="CG90" s="929"/>
      <c r="CH90" s="926"/>
      <c r="CI90" s="927"/>
      <c r="CJ90" s="927"/>
      <c r="CK90" s="927"/>
      <c r="CL90" s="928"/>
      <c r="CM90" s="926"/>
      <c r="CN90" s="927"/>
      <c r="CO90" s="927"/>
      <c r="CP90" s="927"/>
      <c r="CQ90" s="928"/>
      <c r="CR90" s="926"/>
      <c r="CS90" s="927"/>
      <c r="CT90" s="927"/>
      <c r="CU90" s="927"/>
      <c r="CV90" s="928"/>
      <c r="CW90" s="926"/>
      <c r="CX90" s="927"/>
      <c r="CY90" s="927"/>
      <c r="CZ90" s="927"/>
      <c r="DA90" s="928"/>
      <c r="DB90" s="926"/>
      <c r="DC90" s="927"/>
      <c r="DD90" s="927"/>
      <c r="DE90" s="927"/>
      <c r="DF90" s="928"/>
      <c r="DG90" s="926"/>
      <c r="DH90" s="927"/>
      <c r="DI90" s="927"/>
      <c r="DJ90" s="927"/>
      <c r="DK90" s="928"/>
      <c r="DL90" s="926"/>
      <c r="DM90" s="927"/>
      <c r="DN90" s="927"/>
      <c r="DO90" s="927"/>
      <c r="DP90" s="928"/>
      <c r="DQ90" s="926"/>
      <c r="DR90" s="927"/>
      <c r="DS90" s="927"/>
      <c r="DT90" s="927"/>
      <c r="DU90" s="928"/>
      <c r="DV90" s="923"/>
      <c r="DW90" s="924"/>
      <c r="DX90" s="924"/>
      <c r="DY90" s="924"/>
      <c r="DZ90" s="925"/>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923"/>
      <c r="BT91" s="924"/>
      <c r="BU91" s="924"/>
      <c r="BV91" s="924"/>
      <c r="BW91" s="924"/>
      <c r="BX91" s="924"/>
      <c r="BY91" s="924"/>
      <c r="BZ91" s="924"/>
      <c r="CA91" s="924"/>
      <c r="CB91" s="924"/>
      <c r="CC91" s="924"/>
      <c r="CD91" s="924"/>
      <c r="CE91" s="924"/>
      <c r="CF91" s="924"/>
      <c r="CG91" s="929"/>
      <c r="CH91" s="926"/>
      <c r="CI91" s="927"/>
      <c r="CJ91" s="927"/>
      <c r="CK91" s="927"/>
      <c r="CL91" s="928"/>
      <c r="CM91" s="926"/>
      <c r="CN91" s="927"/>
      <c r="CO91" s="927"/>
      <c r="CP91" s="927"/>
      <c r="CQ91" s="928"/>
      <c r="CR91" s="926"/>
      <c r="CS91" s="927"/>
      <c r="CT91" s="927"/>
      <c r="CU91" s="927"/>
      <c r="CV91" s="928"/>
      <c r="CW91" s="926"/>
      <c r="CX91" s="927"/>
      <c r="CY91" s="927"/>
      <c r="CZ91" s="927"/>
      <c r="DA91" s="928"/>
      <c r="DB91" s="926"/>
      <c r="DC91" s="927"/>
      <c r="DD91" s="927"/>
      <c r="DE91" s="927"/>
      <c r="DF91" s="928"/>
      <c r="DG91" s="926"/>
      <c r="DH91" s="927"/>
      <c r="DI91" s="927"/>
      <c r="DJ91" s="927"/>
      <c r="DK91" s="928"/>
      <c r="DL91" s="926"/>
      <c r="DM91" s="927"/>
      <c r="DN91" s="927"/>
      <c r="DO91" s="927"/>
      <c r="DP91" s="928"/>
      <c r="DQ91" s="926"/>
      <c r="DR91" s="927"/>
      <c r="DS91" s="927"/>
      <c r="DT91" s="927"/>
      <c r="DU91" s="928"/>
      <c r="DV91" s="923"/>
      <c r="DW91" s="924"/>
      <c r="DX91" s="924"/>
      <c r="DY91" s="924"/>
      <c r="DZ91" s="925"/>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923"/>
      <c r="BT92" s="924"/>
      <c r="BU92" s="924"/>
      <c r="BV92" s="924"/>
      <c r="BW92" s="924"/>
      <c r="BX92" s="924"/>
      <c r="BY92" s="924"/>
      <c r="BZ92" s="924"/>
      <c r="CA92" s="924"/>
      <c r="CB92" s="924"/>
      <c r="CC92" s="924"/>
      <c r="CD92" s="924"/>
      <c r="CE92" s="924"/>
      <c r="CF92" s="924"/>
      <c r="CG92" s="929"/>
      <c r="CH92" s="926"/>
      <c r="CI92" s="927"/>
      <c r="CJ92" s="927"/>
      <c r="CK92" s="927"/>
      <c r="CL92" s="928"/>
      <c r="CM92" s="926"/>
      <c r="CN92" s="927"/>
      <c r="CO92" s="927"/>
      <c r="CP92" s="927"/>
      <c r="CQ92" s="928"/>
      <c r="CR92" s="926"/>
      <c r="CS92" s="927"/>
      <c r="CT92" s="927"/>
      <c r="CU92" s="927"/>
      <c r="CV92" s="928"/>
      <c r="CW92" s="926"/>
      <c r="CX92" s="927"/>
      <c r="CY92" s="927"/>
      <c r="CZ92" s="927"/>
      <c r="DA92" s="928"/>
      <c r="DB92" s="926"/>
      <c r="DC92" s="927"/>
      <c r="DD92" s="927"/>
      <c r="DE92" s="927"/>
      <c r="DF92" s="928"/>
      <c r="DG92" s="926"/>
      <c r="DH92" s="927"/>
      <c r="DI92" s="927"/>
      <c r="DJ92" s="927"/>
      <c r="DK92" s="928"/>
      <c r="DL92" s="926"/>
      <c r="DM92" s="927"/>
      <c r="DN92" s="927"/>
      <c r="DO92" s="927"/>
      <c r="DP92" s="928"/>
      <c r="DQ92" s="926"/>
      <c r="DR92" s="927"/>
      <c r="DS92" s="927"/>
      <c r="DT92" s="927"/>
      <c r="DU92" s="928"/>
      <c r="DV92" s="923"/>
      <c r="DW92" s="924"/>
      <c r="DX92" s="924"/>
      <c r="DY92" s="924"/>
      <c r="DZ92" s="925"/>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923"/>
      <c r="BT93" s="924"/>
      <c r="BU93" s="924"/>
      <c r="BV93" s="924"/>
      <c r="BW93" s="924"/>
      <c r="BX93" s="924"/>
      <c r="BY93" s="924"/>
      <c r="BZ93" s="924"/>
      <c r="CA93" s="924"/>
      <c r="CB93" s="924"/>
      <c r="CC93" s="924"/>
      <c r="CD93" s="924"/>
      <c r="CE93" s="924"/>
      <c r="CF93" s="924"/>
      <c r="CG93" s="929"/>
      <c r="CH93" s="926"/>
      <c r="CI93" s="927"/>
      <c r="CJ93" s="927"/>
      <c r="CK93" s="927"/>
      <c r="CL93" s="928"/>
      <c r="CM93" s="926"/>
      <c r="CN93" s="927"/>
      <c r="CO93" s="927"/>
      <c r="CP93" s="927"/>
      <c r="CQ93" s="928"/>
      <c r="CR93" s="926"/>
      <c r="CS93" s="927"/>
      <c r="CT93" s="927"/>
      <c r="CU93" s="927"/>
      <c r="CV93" s="928"/>
      <c r="CW93" s="926"/>
      <c r="CX93" s="927"/>
      <c r="CY93" s="927"/>
      <c r="CZ93" s="927"/>
      <c r="DA93" s="928"/>
      <c r="DB93" s="926"/>
      <c r="DC93" s="927"/>
      <c r="DD93" s="927"/>
      <c r="DE93" s="927"/>
      <c r="DF93" s="928"/>
      <c r="DG93" s="926"/>
      <c r="DH93" s="927"/>
      <c r="DI93" s="927"/>
      <c r="DJ93" s="927"/>
      <c r="DK93" s="928"/>
      <c r="DL93" s="926"/>
      <c r="DM93" s="927"/>
      <c r="DN93" s="927"/>
      <c r="DO93" s="927"/>
      <c r="DP93" s="928"/>
      <c r="DQ93" s="926"/>
      <c r="DR93" s="927"/>
      <c r="DS93" s="927"/>
      <c r="DT93" s="927"/>
      <c r="DU93" s="928"/>
      <c r="DV93" s="923"/>
      <c r="DW93" s="924"/>
      <c r="DX93" s="924"/>
      <c r="DY93" s="924"/>
      <c r="DZ93" s="925"/>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923"/>
      <c r="BT94" s="924"/>
      <c r="BU94" s="924"/>
      <c r="BV94" s="924"/>
      <c r="BW94" s="924"/>
      <c r="BX94" s="924"/>
      <c r="BY94" s="924"/>
      <c r="BZ94" s="924"/>
      <c r="CA94" s="924"/>
      <c r="CB94" s="924"/>
      <c r="CC94" s="924"/>
      <c r="CD94" s="924"/>
      <c r="CE94" s="924"/>
      <c r="CF94" s="924"/>
      <c r="CG94" s="929"/>
      <c r="CH94" s="926"/>
      <c r="CI94" s="927"/>
      <c r="CJ94" s="927"/>
      <c r="CK94" s="927"/>
      <c r="CL94" s="928"/>
      <c r="CM94" s="926"/>
      <c r="CN94" s="927"/>
      <c r="CO94" s="927"/>
      <c r="CP94" s="927"/>
      <c r="CQ94" s="928"/>
      <c r="CR94" s="926"/>
      <c r="CS94" s="927"/>
      <c r="CT94" s="927"/>
      <c r="CU94" s="927"/>
      <c r="CV94" s="928"/>
      <c r="CW94" s="926"/>
      <c r="CX94" s="927"/>
      <c r="CY94" s="927"/>
      <c r="CZ94" s="927"/>
      <c r="DA94" s="928"/>
      <c r="DB94" s="926"/>
      <c r="DC94" s="927"/>
      <c r="DD94" s="927"/>
      <c r="DE94" s="927"/>
      <c r="DF94" s="928"/>
      <c r="DG94" s="926"/>
      <c r="DH94" s="927"/>
      <c r="DI94" s="927"/>
      <c r="DJ94" s="927"/>
      <c r="DK94" s="928"/>
      <c r="DL94" s="926"/>
      <c r="DM94" s="927"/>
      <c r="DN94" s="927"/>
      <c r="DO94" s="927"/>
      <c r="DP94" s="928"/>
      <c r="DQ94" s="926"/>
      <c r="DR94" s="927"/>
      <c r="DS94" s="927"/>
      <c r="DT94" s="927"/>
      <c r="DU94" s="928"/>
      <c r="DV94" s="923"/>
      <c r="DW94" s="924"/>
      <c r="DX94" s="924"/>
      <c r="DY94" s="924"/>
      <c r="DZ94" s="925"/>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923"/>
      <c r="BT95" s="924"/>
      <c r="BU95" s="924"/>
      <c r="BV95" s="924"/>
      <c r="BW95" s="924"/>
      <c r="BX95" s="924"/>
      <c r="BY95" s="924"/>
      <c r="BZ95" s="924"/>
      <c r="CA95" s="924"/>
      <c r="CB95" s="924"/>
      <c r="CC95" s="924"/>
      <c r="CD95" s="924"/>
      <c r="CE95" s="924"/>
      <c r="CF95" s="924"/>
      <c r="CG95" s="929"/>
      <c r="CH95" s="926"/>
      <c r="CI95" s="927"/>
      <c r="CJ95" s="927"/>
      <c r="CK95" s="927"/>
      <c r="CL95" s="928"/>
      <c r="CM95" s="926"/>
      <c r="CN95" s="927"/>
      <c r="CO95" s="927"/>
      <c r="CP95" s="927"/>
      <c r="CQ95" s="928"/>
      <c r="CR95" s="926"/>
      <c r="CS95" s="927"/>
      <c r="CT95" s="927"/>
      <c r="CU95" s="927"/>
      <c r="CV95" s="928"/>
      <c r="CW95" s="926"/>
      <c r="CX95" s="927"/>
      <c r="CY95" s="927"/>
      <c r="CZ95" s="927"/>
      <c r="DA95" s="928"/>
      <c r="DB95" s="926"/>
      <c r="DC95" s="927"/>
      <c r="DD95" s="927"/>
      <c r="DE95" s="927"/>
      <c r="DF95" s="928"/>
      <c r="DG95" s="926"/>
      <c r="DH95" s="927"/>
      <c r="DI95" s="927"/>
      <c r="DJ95" s="927"/>
      <c r="DK95" s="928"/>
      <c r="DL95" s="926"/>
      <c r="DM95" s="927"/>
      <c r="DN95" s="927"/>
      <c r="DO95" s="927"/>
      <c r="DP95" s="928"/>
      <c r="DQ95" s="926"/>
      <c r="DR95" s="927"/>
      <c r="DS95" s="927"/>
      <c r="DT95" s="927"/>
      <c r="DU95" s="928"/>
      <c r="DV95" s="923"/>
      <c r="DW95" s="924"/>
      <c r="DX95" s="924"/>
      <c r="DY95" s="924"/>
      <c r="DZ95" s="925"/>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923"/>
      <c r="BT96" s="924"/>
      <c r="BU96" s="924"/>
      <c r="BV96" s="924"/>
      <c r="BW96" s="924"/>
      <c r="BX96" s="924"/>
      <c r="BY96" s="924"/>
      <c r="BZ96" s="924"/>
      <c r="CA96" s="924"/>
      <c r="CB96" s="924"/>
      <c r="CC96" s="924"/>
      <c r="CD96" s="924"/>
      <c r="CE96" s="924"/>
      <c r="CF96" s="924"/>
      <c r="CG96" s="929"/>
      <c r="CH96" s="926"/>
      <c r="CI96" s="927"/>
      <c r="CJ96" s="927"/>
      <c r="CK96" s="927"/>
      <c r="CL96" s="928"/>
      <c r="CM96" s="926"/>
      <c r="CN96" s="927"/>
      <c r="CO96" s="927"/>
      <c r="CP96" s="927"/>
      <c r="CQ96" s="928"/>
      <c r="CR96" s="926"/>
      <c r="CS96" s="927"/>
      <c r="CT96" s="927"/>
      <c r="CU96" s="927"/>
      <c r="CV96" s="928"/>
      <c r="CW96" s="926"/>
      <c r="CX96" s="927"/>
      <c r="CY96" s="927"/>
      <c r="CZ96" s="927"/>
      <c r="DA96" s="928"/>
      <c r="DB96" s="926"/>
      <c r="DC96" s="927"/>
      <c r="DD96" s="927"/>
      <c r="DE96" s="927"/>
      <c r="DF96" s="928"/>
      <c r="DG96" s="926"/>
      <c r="DH96" s="927"/>
      <c r="DI96" s="927"/>
      <c r="DJ96" s="927"/>
      <c r="DK96" s="928"/>
      <c r="DL96" s="926"/>
      <c r="DM96" s="927"/>
      <c r="DN96" s="927"/>
      <c r="DO96" s="927"/>
      <c r="DP96" s="928"/>
      <c r="DQ96" s="926"/>
      <c r="DR96" s="927"/>
      <c r="DS96" s="927"/>
      <c r="DT96" s="927"/>
      <c r="DU96" s="928"/>
      <c r="DV96" s="923"/>
      <c r="DW96" s="924"/>
      <c r="DX96" s="924"/>
      <c r="DY96" s="924"/>
      <c r="DZ96" s="925"/>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923"/>
      <c r="BT97" s="924"/>
      <c r="BU97" s="924"/>
      <c r="BV97" s="924"/>
      <c r="BW97" s="924"/>
      <c r="BX97" s="924"/>
      <c r="BY97" s="924"/>
      <c r="BZ97" s="924"/>
      <c r="CA97" s="924"/>
      <c r="CB97" s="924"/>
      <c r="CC97" s="924"/>
      <c r="CD97" s="924"/>
      <c r="CE97" s="924"/>
      <c r="CF97" s="924"/>
      <c r="CG97" s="929"/>
      <c r="CH97" s="926"/>
      <c r="CI97" s="927"/>
      <c r="CJ97" s="927"/>
      <c r="CK97" s="927"/>
      <c r="CL97" s="928"/>
      <c r="CM97" s="926"/>
      <c r="CN97" s="927"/>
      <c r="CO97" s="927"/>
      <c r="CP97" s="927"/>
      <c r="CQ97" s="928"/>
      <c r="CR97" s="926"/>
      <c r="CS97" s="927"/>
      <c r="CT97" s="927"/>
      <c r="CU97" s="927"/>
      <c r="CV97" s="928"/>
      <c r="CW97" s="926"/>
      <c r="CX97" s="927"/>
      <c r="CY97" s="927"/>
      <c r="CZ97" s="927"/>
      <c r="DA97" s="928"/>
      <c r="DB97" s="926"/>
      <c r="DC97" s="927"/>
      <c r="DD97" s="927"/>
      <c r="DE97" s="927"/>
      <c r="DF97" s="928"/>
      <c r="DG97" s="926"/>
      <c r="DH97" s="927"/>
      <c r="DI97" s="927"/>
      <c r="DJ97" s="927"/>
      <c r="DK97" s="928"/>
      <c r="DL97" s="926"/>
      <c r="DM97" s="927"/>
      <c r="DN97" s="927"/>
      <c r="DO97" s="927"/>
      <c r="DP97" s="928"/>
      <c r="DQ97" s="926"/>
      <c r="DR97" s="927"/>
      <c r="DS97" s="927"/>
      <c r="DT97" s="927"/>
      <c r="DU97" s="928"/>
      <c r="DV97" s="923"/>
      <c r="DW97" s="924"/>
      <c r="DX97" s="924"/>
      <c r="DY97" s="924"/>
      <c r="DZ97" s="925"/>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923"/>
      <c r="BT98" s="924"/>
      <c r="BU98" s="924"/>
      <c r="BV98" s="924"/>
      <c r="BW98" s="924"/>
      <c r="BX98" s="924"/>
      <c r="BY98" s="924"/>
      <c r="BZ98" s="924"/>
      <c r="CA98" s="924"/>
      <c r="CB98" s="924"/>
      <c r="CC98" s="924"/>
      <c r="CD98" s="924"/>
      <c r="CE98" s="924"/>
      <c r="CF98" s="924"/>
      <c r="CG98" s="929"/>
      <c r="CH98" s="926"/>
      <c r="CI98" s="927"/>
      <c r="CJ98" s="927"/>
      <c r="CK98" s="927"/>
      <c r="CL98" s="928"/>
      <c r="CM98" s="926"/>
      <c r="CN98" s="927"/>
      <c r="CO98" s="927"/>
      <c r="CP98" s="927"/>
      <c r="CQ98" s="928"/>
      <c r="CR98" s="926"/>
      <c r="CS98" s="927"/>
      <c r="CT98" s="927"/>
      <c r="CU98" s="927"/>
      <c r="CV98" s="928"/>
      <c r="CW98" s="926"/>
      <c r="CX98" s="927"/>
      <c r="CY98" s="927"/>
      <c r="CZ98" s="927"/>
      <c r="DA98" s="928"/>
      <c r="DB98" s="926"/>
      <c r="DC98" s="927"/>
      <c r="DD98" s="927"/>
      <c r="DE98" s="927"/>
      <c r="DF98" s="928"/>
      <c r="DG98" s="926"/>
      <c r="DH98" s="927"/>
      <c r="DI98" s="927"/>
      <c r="DJ98" s="927"/>
      <c r="DK98" s="928"/>
      <c r="DL98" s="926"/>
      <c r="DM98" s="927"/>
      <c r="DN98" s="927"/>
      <c r="DO98" s="927"/>
      <c r="DP98" s="928"/>
      <c r="DQ98" s="926"/>
      <c r="DR98" s="927"/>
      <c r="DS98" s="927"/>
      <c r="DT98" s="927"/>
      <c r="DU98" s="928"/>
      <c r="DV98" s="923"/>
      <c r="DW98" s="924"/>
      <c r="DX98" s="924"/>
      <c r="DY98" s="924"/>
      <c r="DZ98" s="925"/>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923"/>
      <c r="BT99" s="924"/>
      <c r="BU99" s="924"/>
      <c r="BV99" s="924"/>
      <c r="BW99" s="924"/>
      <c r="BX99" s="924"/>
      <c r="BY99" s="924"/>
      <c r="BZ99" s="924"/>
      <c r="CA99" s="924"/>
      <c r="CB99" s="924"/>
      <c r="CC99" s="924"/>
      <c r="CD99" s="924"/>
      <c r="CE99" s="924"/>
      <c r="CF99" s="924"/>
      <c r="CG99" s="929"/>
      <c r="CH99" s="926"/>
      <c r="CI99" s="927"/>
      <c r="CJ99" s="927"/>
      <c r="CK99" s="927"/>
      <c r="CL99" s="928"/>
      <c r="CM99" s="926"/>
      <c r="CN99" s="927"/>
      <c r="CO99" s="927"/>
      <c r="CP99" s="927"/>
      <c r="CQ99" s="928"/>
      <c r="CR99" s="926"/>
      <c r="CS99" s="927"/>
      <c r="CT99" s="927"/>
      <c r="CU99" s="927"/>
      <c r="CV99" s="928"/>
      <c r="CW99" s="926"/>
      <c r="CX99" s="927"/>
      <c r="CY99" s="927"/>
      <c r="CZ99" s="927"/>
      <c r="DA99" s="928"/>
      <c r="DB99" s="926"/>
      <c r="DC99" s="927"/>
      <c r="DD99" s="927"/>
      <c r="DE99" s="927"/>
      <c r="DF99" s="928"/>
      <c r="DG99" s="926"/>
      <c r="DH99" s="927"/>
      <c r="DI99" s="927"/>
      <c r="DJ99" s="927"/>
      <c r="DK99" s="928"/>
      <c r="DL99" s="926"/>
      <c r="DM99" s="927"/>
      <c r="DN99" s="927"/>
      <c r="DO99" s="927"/>
      <c r="DP99" s="928"/>
      <c r="DQ99" s="926"/>
      <c r="DR99" s="927"/>
      <c r="DS99" s="927"/>
      <c r="DT99" s="927"/>
      <c r="DU99" s="928"/>
      <c r="DV99" s="923"/>
      <c r="DW99" s="924"/>
      <c r="DX99" s="924"/>
      <c r="DY99" s="924"/>
      <c r="DZ99" s="925"/>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923"/>
      <c r="BT100" s="924"/>
      <c r="BU100" s="924"/>
      <c r="BV100" s="924"/>
      <c r="BW100" s="924"/>
      <c r="BX100" s="924"/>
      <c r="BY100" s="924"/>
      <c r="BZ100" s="924"/>
      <c r="CA100" s="924"/>
      <c r="CB100" s="924"/>
      <c r="CC100" s="924"/>
      <c r="CD100" s="924"/>
      <c r="CE100" s="924"/>
      <c r="CF100" s="924"/>
      <c r="CG100" s="929"/>
      <c r="CH100" s="926"/>
      <c r="CI100" s="927"/>
      <c r="CJ100" s="927"/>
      <c r="CK100" s="927"/>
      <c r="CL100" s="928"/>
      <c r="CM100" s="926"/>
      <c r="CN100" s="927"/>
      <c r="CO100" s="927"/>
      <c r="CP100" s="927"/>
      <c r="CQ100" s="928"/>
      <c r="CR100" s="926"/>
      <c r="CS100" s="927"/>
      <c r="CT100" s="927"/>
      <c r="CU100" s="927"/>
      <c r="CV100" s="928"/>
      <c r="CW100" s="926"/>
      <c r="CX100" s="927"/>
      <c r="CY100" s="927"/>
      <c r="CZ100" s="927"/>
      <c r="DA100" s="928"/>
      <c r="DB100" s="926"/>
      <c r="DC100" s="927"/>
      <c r="DD100" s="927"/>
      <c r="DE100" s="927"/>
      <c r="DF100" s="928"/>
      <c r="DG100" s="926"/>
      <c r="DH100" s="927"/>
      <c r="DI100" s="927"/>
      <c r="DJ100" s="927"/>
      <c r="DK100" s="928"/>
      <c r="DL100" s="926"/>
      <c r="DM100" s="927"/>
      <c r="DN100" s="927"/>
      <c r="DO100" s="927"/>
      <c r="DP100" s="928"/>
      <c r="DQ100" s="926"/>
      <c r="DR100" s="927"/>
      <c r="DS100" s="927"/>
      <c r="DT100" s="927"/>
      <c r="DU100" s="928"/>
      <c r="DV100" s="923"/>
      <c r="DW100" s="924"/>
      <c r="DX100" s="924"/>
      <c r="DY100" s="924"/>
      <c r="DZ100" s="925"/>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923"/>
      <c r="BT101" s="924"/>
      <c r="BU101" s="924"/>
      <c r="BV101" s="924"/>
      <c r="BW101" s="924"/>
      <c r="BX101" s="924"/>
      <c r="BY101" s="924"/>
      <c r="BZ101" s="924"/>
      <c r="CA101" s="924"/>
      <c r="CB101" s="924"/>
      <c r="CC101" s="924"/>
      <c r="CD101" s="924"/>
      <c r="CE101" s="924"/>
      <c r="CF101" s="924"/>
      <c r="CG101" s="929"/>
      <c r="CH101" s="926"/>
      <c r="CI101" s="927"/>
      <c r="CJ101" s="927"/>
      <c r="CK101" s="927"/>
      <c r="CL101" s="928"/>
      <c r="CM101" s="926"/>
      <c r="CN101" s="927"/>
      <c r="CO101" s="927"/>
      <c r="CP101" s="927"/>
      <c r="CQ101" s="928"/>
      <c r="CR101" s="926"/>
      <c r="CS101" s="927"/>
      <c r="CT101" s="927"/>
      <c r="CU101" s="927"/>
      <c r="CV101" s="928"/>
      <c r="CW101" s="926"/>
      <c r="CX101" s="927"/>
      <c r="CY101" s="927"/>
      <c r="CZ101" s="927"/>
      <c r="DA101" s="928"/>
      <c r="DB101" s="926"/>
      <c r="DC101" s="927"/>
      <c r="DD101" s="927"/>
      <c r="DE101" s="927"/>
      <c r="DF101" s="928"/>
      <c r="DG101" s="926"/>
      <c r="DH101" s="927"/>
      <c r="DI101" s="927"/>
      <c r="DJ101" s="927"/>
      <c r="DK101" s="928"/>
      <c r="DL101" s="926"/>
      <c r="DM101" s="927"/>
      <c r="DN101" s="927"/>
      <c r="DO101" s="927"/>
      <c r="DP101" s="928"/>
      <c r="DQ101" s="926"/>
      <c r="DR101" s="927"/>
      <c r="DS101" s="927"/>
      <c r="DT101" s="927"/>
      <c r="DU101" s="928"/>
      <c r="DV101" s="923"/>
      <c r="DW101" s="924"/>
      <c r="DX101" s="924"/>
      <c r="DY101" s="924"/>
      <c r="DZ101" s="925"/>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356</v>
      </c>
      <c r="BR102" s="853" t="s">
        <v>383</v>
      </c>
      <c r="BS102" s="854"/>
      <c r="BT102" s="854"/>
      <c r="BU102" s="854"/>
      <c r="BV102" s="854"/>
      <c r="BW102" s="854"/>
      <c r="BX102" s="854"/>
      <c r="BY102" s="854"/>
      <c r="BZ102" s="854"/>
      <c r="CA102" s="854"/>
      <c r="CB102" s="854"/>
      <c r="CC102" s="854"/>
      <c r="CD102" s="854"/>
      <c r="CE102" s="854"/>
      <c r="CF102" s="854"/>
      <c r="CG102" s="855"/>
      <c r="CH102" s="951"/>
      <c r="CI102" s="952"/>
      <c r="CJ102" s="952"/>
      <c r="CK102" s="952"/>
      <c r="CL102" s="953"/>
      <c r="CM102" s="951"/>
      <c r="CN102" s="952"/>
      <c r="CO102" s="952"/>
      <c r="CP102" s="952"/>
      <c r="CQ102" s="953"/>
      <c r="CR102" s="954">
        <v>35</v>
      </c>
      <c r="CS102" s="916"/>
      <c r="CT102" s="916"/>
      <c r="CU102" s="916"/>
      <c r="CV102" s="955"/>
      <c r="CW102" s="954" t="s">
        <v>551</v>
      </c>
      <c r="CX102" s="916"/>
      <c r="CY102" s="916"/>
      <c r="CZ102" s="916"/>
      <c r="DA102" s="955"/>
      <c r="DB102" s="954">
        <v>60</v>
      </c>
      <c r="DC102" s="916"/>
      <c r="DD102" s="916"/>
      <c r="DE102" s="916"/>
      <c r="DF102" s="955"/>
      <c r="DG102" s="954" t="s">
        <v>551</v>
      </c>
      <c r="DH102" s="916"/>
      <c r="DI102" s="916"/>
      <c r="DJ102" s="916"/>
      <c r="DK102" s="955"/>
      <c r="DL102" s="954" t="s">
        <v>551</v>
      </c>
      <c r="DM102" s="916"/>
      <c r="DN102" s="916"/>
      <c r="DO102" s="916"/>
      <c r="DP102" s="955"/>
      <c r="DQ102" s="954" t="s">
        <v>551</v>
      </c>
      <c r="DR102" s="916"/>
      <c r="DS102" s="916"/>
      <c r="DT102" s="916"/>
      <c r="DU102" s="955"/>
      <c r="DV102" s="853"/>
      <c r="DW102" s="854"/>
      <c r="DX102" s="854"/>
      <c r="DY102" s="854"/>
      <c r="DZ102" s="978"/>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979" t="s">
        <v>384</v>
      </c>
      <c r="BR103" s="979"/>
      <c r="BS103" s="979"/>
      <c r="BT103" s="979"/>
      <c r="BU103" s="979"/>
      <c r="BV103" s="979"/>
      <c r="BW103" s="979"/>
      <c r="BX103" s="979"/>
      <c r="BY103" s="979"/>
      <c r="BZ103" s="979"/>
      <c r="CA103" s="979"/>
      <c r="CB103" s="979"/>
      <c r="CC103" s="979"/>
      <c r="CD103" s="979"/>
      <c r="CE103" s="979"/>
      <c r="CF103" s="979"/>
      <c r="CG103" s="979"/>
      <c r="CH103" s="979"/>
      <c r="CI103" s="979"/>
      <c r="CJ103" s="979"/>
      <c r="CK103" s="979"/>
      <c r="CL103" s="979"/>
      <c r="CM103" s="979"/>
      <c r="CN103" s="979"/>
      <c r="CO103" s="979"/>
      <c r="CP103" s="979"/>
      <c r="CQ103" s="979"/>
      <c r="CR103" s="979"/>
      <c r="CS103" s="979"/>
      <c r="CT103" s="979"/>
      <c r="CU103" s="979"/>
      <c r="CV103" s="979"/>
      <c r="CW103" s="979"/>
      <c r="CX103" s="979"/>
      <c r="CY103" s="979"/>
      <c r="CZ103" s="979"/>
      <c r="DA103" s="979"/>
      <c r="DB103" s="979"/>
      <c r="DC103" s="979"/>
      <c r="DD103" s="979"/>
      <c r="DE103" s="979"/>
      <c r="DF103" s="979"/>
      <c r="DG103" s="979"/>
      <c r="DH103" s="979"/>
      <c r="DI103" s="979"/>
      <c r="DJ103" s="979"/>
      <c r="DK103" s="979"/>
      <c r="DL103" s="979"/>
      <c r="DM103" s="979"/>
      <c r="DN103" s="979"/>
      <c r="DO103" s="979"/>
      <c r="DP103" s="979"/>
      <c r="DQ103" s="979"/>
      <c r="DR103" s="979"/>
      <c r="DS103" s="979"/>
      <c r="DT103" s="979"/>
      <c r="DU103" s="979"/>
      <c r="DV103" s="979"/>
      <c r="DW103" s="979"/>
      <c r="DX103" s="979"/>
      <c r="DY103" s="979"/>
      <c r="DZ103" s="979"/>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980" t="s">
        <v>385</v>
      </c>
      <c r="BR104" s="980"/>
      <c r="BS104" s="980"/>
      <c r="BT104" s="980"/>
      <c r="BU104" s="980"/>
      <c r="BV104" s="980"/>
      <c r="BW104" s="980"/>
      <c r="BX104" s="980"/>
      <c r="BY104" s="980"/>
      <c r="BZ104" s="980"/>
      <c r="CA104" s="980"/>
      <c r="CB104" s="980"/>
      <c r="CC104" s="980"/>
      <c r="CD104" s="980"/>
      <c r="CE104" s="980"/>
      <c r="CF104" s="980"/>
      <c r="CG104" s="980"/>
      <c r="CH104" s="980"/>
      <c r="CI104" s="980"/>
      <c r="CJ104" s="980"/>
      <c r="CK104" s="980"/>
      <c r="CL104" s="980"/>
      <c r="CM104" s="980"/>
      <c r="CN104" s="980"/>
      <c r="CO104" s="980"/>
      <c r="CP104" s="980"/>
      <c r="CQ104" s="980"/>
      <c r="CR104" s="980"/>
      <c r="CS104" s="980"/>
      <c r="CT104" s="980"/>
      <c r="CU104" s="980"/>
      <c r="CV104" s="980"/>
      <c r="CW104" s="980"/>
      <c r="CX104" s="980"/>
      <c r="CY104" s="980"/>
      <c r="CZ104" s="980"/>
      <c r="DA104" s="980"/>
      <c r="DB104" s="980"/>
      <c r="DC104" s="980"/>
      <c r="DD104" s="980"/>
      <c r="DE104" s="980"/>
      <c r="DF104" s="980"/>
      <c r="DG104" s="980"/>
      <c r="DH104" s="980"/>
      <c r="DI104" s="980"/>
      <c r="DJ104" s="980"/>
      <c r="DK104" s="980"/>
      <c r="DL104" s="980"/>
      <c r="DM104" s="980"/>
      <c r="DN104" s="980"/>
      <c r="DO104" s="980"/>
      <c r="DP104" s="980"/>
      <c r="DQ104" s="980"/>
      <c r="DR104" s="980"/>
      <c r="DS104" s="980"/>
      <c r="DT104" s="980"/>
      <c r="DU104" s="980"/>
      <c r="DV104" s="980"/>
      <c r="DW104" s="980"/>
      <c r="DX104" s="980"/>
      <c r="DY104" s="980"/>
      <c r="DZ104" s="980"/>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386</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387</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981" t="s">
        <v>388</v>
      </c>
      <c r="B108" s="982"/>
      <c r="C108" s="982"/>
      <c r="D108" s="982"/>
      <c r="E108" s="982"/>
      <c r="F108" s="982"/>
      <c r="G108" s="982"/>
      <c r="H108" s="982"/>
      <c r="I108" s="982"/>
      <c r="J108" s="982"/>
      <c r="K108" s="982"/>
      <c r="L108" s="982"/>
      <c r="M108" s="982"/>
      <c r="N108" s="982"/>
      <c r="O108" s="982"/>
      <c r="P108" s="982"/>
      <c r="Q108" s="982"/>
      <c r="R108" s="982"/>
      <c r="S108" s="982"/>
      <c r="T108" s="982"/>
      <c r="U108" s="982"/>
      <c r="V108" s="982"/>
      <c r="W108" s="982"/>
      <c r="X108" s="982"/>
      <c r="Y108" s="982"/>
      <c r="Z108" s="982"/>
      <c r="AA108" s="982"/>
      <c r="AB108" s="982"/>
      <c r="AC108" s="982"/>
      <c r="AD108" s="982"/>
      <c r="AE108" s="982"/>
      <c r="AF108" s="982"/>
      <c r="AG108" s="982"/>
      <c r="AH108" s="982"/>
      <c r="AI108" s="982"/>
      <c r="AJ108" s="982"/>
      <c r="AK108" s="982"/>
      <c r="AL108" s="982"/>
      <c r="AM108" s="982"/>
      <c r="AN108" s="982"/>
      <c r="AO108" s="982"/>
      <c r="AP108" s="982"/>
      <c r="AQ108" s="982"/>
      <c r="AR108" s="982"/>
      <c r="AS108" s="982"/>
      <c r="AT108" s="983"/>
      <c r="AU108" s="981" t="s">
        <v>389</v>
      </c>
      <c r="AV108" s="982"/>
      <c r="AW108" s="982"/>
      <c r="AX108" s="982"/>
      <c r="AY108" s="982"/>
      <c r="AZ108" s="982"/>
      <c r="BA108" s="982"/>
      <c r="BB108" s="982"/>
      <c r="BC108" s="982"/>
      <c r="BD108" s="982"/>
      <c r="BE108" s="982"/>
      <c r="BF108" s="982"/>
      <c r="BG108" s="982"/>
      <c r="BH108" s="982"/>
      <c r="BI108" s="982"/>
      <c r="BJ108" s="982"/>
      <c r="BK108" s="982"/>
      <c r="BL108" s="982"/>
      <c r="BM108" s="982"/>
      <c r="BN108" s="982"/>
      <c r="BO108" s="982"/>
      <c r="BP108" s="982"/>
      <c r="BQ108" s="982"/>
      <c r="BR108" s="982"/>
      <c r="BS108" s="982"/>
      <c r="BT108" s="982"/>
      <c r="BU108" s="982"/>
      <c r="BV108" s="982"/>
      <c r="BW108" s="982"/>
      <c r="BX108" s="982"/>
      <c r="BY108" s="982"/>
      <c r="BZ108" s="982"/>
      <c r="CA108" s="982"/>
      <c r="CB108" s="982"/>
      <c r="CC108" s="982"/>
      <c r="CD108" s="982"/>
      <c r="CE108" s="982"/>
      <c r="CF108" s="982"/>
      <c r="CG108" s="982"/>
      <c r="CH108" s="982"/>
      <c r="CI108" s="982"/>
      <c r="CJ108" s="982"/>
      <c r="CK108" s="982"/>
      <c r="CL108" s="982"/>
      <c r="CM108" s="982"/>
      <c r="CN108" s="982"/>
      <c r="CO108" s="982"/>
      <c r="CP108" s="982"/>
      <c r="CQ108" s="982"/>
      <c r="CR108" s="982"/>
      <c r="CS108" s="982"/>
      <c r="CT108" s="982"/>
      <c r="CU108" s="982"/>
      <c r="CV108" s="982"/>
      <c r="CW108" s="982"/>
      <c r="CX108" s="982"/>
      <c r="CY108" s="982"/>
      <c r="CZ108" s="982"/>
      <c r="DA108" s="982"/>
      <c r="DB108" s="982"/>
      <c r="DC108" s="982"/>
      <c r="DD108" s="982"/>
      <c r="DE108" s="982"/>
      <c r="DF108" s="982"/>
      <c r="DG108" s="982"/>
      <c r="DH108" s="982"/>
      <c r="DI108" s="982"/>
      <c r="DJ108" s="982"/>
      <c r="DK108" s="982"/>
      <c r="DL108" s="982"/>
      <c r="DM108" s="982"/>
      <c r="DN108" s="982"/>
      <c r="DO108" s="982"/>
      <c r="DP108" s="982"/>
      <c r="DQ108" s="982"/>
      <c r="DR108" s="982"/>
      <c r="DS108" s="982"/>
      <c r="DT108" s="982"/>
      <c r="DU108" s="982"/>
      <c r="DV108" s="982"/>
      <c r="DW108" s="982"/>
      <c r="DX108" s="982"/>
      <c r="DY108" s="982"/>
      <c r="DZ108" s="983"/>
    </row>
    <row r="109" spans="1:131" s="226" customFormat="1" ht="26.25" customHeight="1" x14ac:dyDescent="0.15">
      <c r="A109" s="976" t="s">
        <v>390</v>
      </c>
      <c r="B109" s="957"/>
      <c r="C109" s="957"/>
      <c r="D109" s="957"/>
      <c r="E109" s="957"/>
      <c r="F109" s="957"/>
      <c r="G109" s="957"/>
      <c r="H109" s="957"/>
      <c r="I109" s="957"/>
      <c r="J109" s="957"/>
      <c r="K109" s="957"/>
      <c r="L109" s="957"/>
      <c r="M109" s="957"/>
      <c r="N109" s="957"/>
      <c r="O109" s="957"/>
      <c r="P109" s="957"/>
      <c r="Q109" s="957"/>
      <c r="R109" s="957"/>
      <c r="S109" s="957"/>
      <c r="T109" s="957"/>
      <c r="U109" s="957"/>
      <c r="V109" s="957"/>
      <c r="W109" s="957"/>
      <c r="X109" s="957"/>
      <c r="Y109" s="957"/>
      <c r="Z109" s="958"/>
      <c r="AA109" s="956" t="s">
        <v>391</v>
      </c>
      <c r="AB109" s="957"/>
      <c r="AC109" s="957"/>
      <c r="AD109" s="957"/>
      <c r="AE109" s="958"/>
      <c r="AF109" s="956" t="s">
        <v>392</v>
      </c>
      <c r="AG109" s="957"/>
      <c r="AH109" s="957"/>
      <c r="AI109" s="957"/>
      <c r="AJ109" s="958"/>
      <c r="AK109" s="956" t="s">
        <v>284</v>
      </c>
      <c r="AL109" s="957"/>
      <c r="AM109" s="957"/>
      <c r="AN109" s="957"/>
      <c r="AO109" s="958"/>
      <c r="AP109" s="956" t="s">
        <v>393</v>
      </c>
      <c r="AQ109" s="957"/>
      <c r="AR109" s="957"/>
      <c r="AS109" s="957"/>
      <c r="AT109" s="959"/>
      <c r="AU109" s="976" t="s">
        <v>390</v>
      </c>
      <c r="AV109" s="957"/>
      <c r="AW109" s="957"/>
      <c r="AX109" s="957"/>
      <c r="AY109" s="957"/>
      <c r="AZ109" s="957"/>
      <c r="BA109" s="957"/>
      <c r="BB109" s="957"/>
      <c r="BC109" s="957"/>
      <c r="BD109" s="957"/>
      <c r="BE109" s="957"/>
      <c r="BF109" s="957"/>
      <c r="BG109" s="957"/>
      <c r="BH109" s="957"/>
      <c r="BI109" s="957"/>
      <c r="BJ109" s="957"/>
      <c r="BK109" s="957"/>
      <c r="BL109" s="957"/>
      <c r="BM109" s="957"/>
      <c r="BN109" s="957"/>
      <c r="BO109" s="957"/>
      <c r="BP109" s="958"/>
      <c r="BQ109" s="956" t="s">
        <v>391</v>
      </c>
      <c r="BR109" s="957"/>
      <c r="BS109" s="957"/>
      <c r="BT109" s="957"/>
      <c r="BU109" s="958"/>
      <c r="BV109" s="956" t="s">
        <v>392</v>
      </c>
      <c r="BW109" s="957"/>
      <c r="BX109" s="957"/>
      <c r="BY109" s="957"/>
      <c r="BZ109" s="958"/>
      <c r="CA109" s="956" t="s">
        <v>284</v>
      </c>
      <c r="CB109" s="957"/>
      <c r="CC109" s="957"/>
      <c r="CD109" s="957"/>
      <c r="CE109" s="958"/>
      <c r="CF109" s="977" t="s">
        <v>393</v>
      </c>
      <c r="CG109" s="977"/>
      <c r="CH109" s="977"/>
      <c r="CI109" s="977"/>
      <c r="CJ109" s="977"/>
      <c r="CK109" s="956" t="s">
        <v>394</v>
      </c>
      <c r="CL109" s="957"/>
      <c r="CM109" s="957"/>
      <c r="CN109" s="957"/>
      <c r="CO109" s="957"/>
      <c r="CP109" s="957"/>
      <c r="CQ109" s="957"/>
      <c r="CR109" s="957"/>
      <c r="CS109" s="957"/>
      <c r="CT109" s="957"/>
      <c r="CU109" s="957"/>
      <c r="CV109" s="957"/>
      <c r="CW109" s="957"/>
      <c r="CX109" s="957"/>
      <c r="CY109" s="957"/>
      <c r="CZ109" s="957"/>
      <c r="DA109" s="957"/>
      <c r="DB109" s="957"/>
      <c r="DC109" s="957"/>
      <c r="DD109" s="957"/>
      <c r="DE109" s="957"/>
      <c r="DF109" s="958"/>
      <c r="DG109" s="956" t="s">
        <v>391</v>
      </c>
      <c r="DH109" s="957"/>
      <c r="DI109" s="957"/>
      <c r="DJ109" s="957"/>
      <c r="DK109" s="958"/>
      <c r="DL109" s="956" t="s">
        <v>392</v>
      </c>
      <c r="DM109" s="957"/>
      <c r="DN109" s="957"/>
      <c r="DO109" s="957"/>
      <c r="DP109" s="958"/>
      <c r="DQ109" s="956" t="s">
        <v>284</v>
      </c>
      <c r="DR109" s="957"/>
      <c r="DS109" s="957"/>
      <c r="DT109" s="957"/>
      <c r="DU109" s="958"/>
      <c r="DV109" s="956" t="s">
        <v>393</v>
      </c>
      <c r="DW109" s="957"/>
      <c r="DX109" s="957"/>
      <c r="DY109" s="957"/>
      <c r="DZ109" s="959"/>
    </row>
    <row r="110" spans="1:131" s="226" customFormat="1" ht="26.25" customHeight="1" x14ac:dyDescent="0.15">
      <c r="A110" s="960" t="s">
        <v>395</v>
      </c>
      <c r="B110" s="961"/>
      <c r="C110" s="961"/>
      <c r="D110" s="961"/>
      <c r="E110" s="961"/>
      <c r="F110" s="961"/>
      <c r="G110" s="961"/>
      <c r="H110" s="961"/>
      <c r="I110" s="961"/>
      <c r="J110" s="961"/>
      <c r="K110" s="961"/>
      <c r="L110" s="961"/>
      <c r="M110" s="961"/>
      <c r="N110" s="961"/>
      <c r="O110" s="961"/>
      <c r="P110" s="961"/>
      <c r="Q110" s="961"/>
      <c r="R110" s="961"/>
      <c r="S110" s="961"/>
      <c r="T110" s="961"/>
      <c r="U110" s="961"/>
      <c r="V110" s="961"/>
      <c r="W110" s="961"/>
      <c r="X110" s="961"/>
      <c r="Y110" s="961"/>
      <c r="Z110" s="962"/>
      <c r="AA110" s="963">
        <v>1176389</v>
      </c>
      <c r="AB110" s="964"/>
      <c r="AC110" s="964"/>
      <c r="AD110" s="964"/>
      <c r="AE110" s="965"/>
      <c r="AF110" s="966">
        <v>1193462</v>
      </c>
      <c r="AG110" s="964"/>
      <c r="AH110" s="964"/>
      <c r="AI110" s="964"/>
      <c r="AJ110" s="965"/>
      <c r="AK110" s="966">
        <v>1172588</v>
      </c>
      <c r="AL110" s="964"/>
      <c r="AM110" s="964"/>
      <c r="AN110" s="964"/>
      <c r="AO110" s="965"/>
      <c r="AP110" s="967">
        <v>18</v>
      </c>
      <c r="AQ110" s="968"/>
      <c r="AR110" s="968"/>
      <c r="AS110" s="968"/>
      <c r="AT110" s="969"/>
      <c r="AU110" s="970" t="s">
        <v>72</v>
      </c>
      <c r="AV110" s="971"/>
      <c r="AW110" s="971"/>
      <c r="AX110" s="971"/>
      <c r="AY110" s="971"/>
      <c r="AZ110" s="993" t="s">
        <v>396</v>
      </c>
      <c r="BA110" s="961"/>
      <c r="BB110" s="961"/>
      <c r="BC110" s="961"/>
      <c r="BD110" s="961"/>
      <c r="BE110" s="961"/>
      <c r="BF110" s="961"/>
      <c r="BG110" s="961"/>
      <c r="BH110" s="961"/>
      <c r="BI110" s="961"/>
      <c r="BJ110" s="961"/>
      <c r="BK110" s="961"/>
      <c r="BL110" s="961"/>
      <c r="BM110" s="961"/>
      <c r="BN110" s="961"/>
      <c r="BO110" s="961"/>
      <c r="BP110" s="962"/>
      <c r="BQ110" s="994">
        <v>10136661</v>
      </c>
      <c r="BR110" s="995"/>
      <c r="BS110" s="995"/>
      <c r="BT110" s="995"/>
      <c r="BU110" s="995"/>
      <c r="BV110" s="995">
        <v>9704855</v>
      </c>
      <c r="BW110" s="995"/>
      <c r="BX110" s="995"/>
      <c r="BY110" s="995"/>
      <c r="BZ110" s="995"/>
      <c r="CA110" s="995">
        <v>9421799</v>
      </c>
      <c r="CB110" s="995"/>
      <c r="CC110" s="995"/>
      <c r="CD110" s="995"/>
      <c r="CE110" s="995"/>
      <c r="CF110" s="1008">
        <v>144.30000000000001</v>
      </c>
      <c r="CG110" s="1009"/>
      <c r="CH110" s="1009"/>
      <c r="CI110" s="1009"/>
      <c r="CJ110" s="1009"/>
      <c r="CK110" s="1010" t="s">
        <v>397</v>
      </c>
      <c r="CL110" s="1011"/>
      <c r="CM110" s="993" t="s">
        <v>398</v>
      </c>
      <c r="CN110" s="961"/>
      <c r="CO110" s="961"/>
      <c r="CP110" s="961"/>
      <c r="CQ110" s="961"/>
      <c r="CR110" s="961"/>
      <c r="CS110" s="961"/>
      <c r="CT110" s="961"/>
      <c r="CU110" s="961"/>
      <c r="CV110" s="961"/>
      <c r="CW110" s="961"/>
      <c r="CX110" s="961"/>
      <c r="CY110" s="961"/>
      <c r="CZ110" s="961"/>
      <c r="DA110" s="961"/>
      <c r="DB110" s="961"/>
      <c r="DC110" s="961"/>
      <c r="DD110" s="961"/>
      <c r="DE110" s="961"/>
      <c r="DF110" s="962"/>
      <c r="DG110" s="994" t="s">
        <v>240</v>
      </c>
      <c r="DH110" s="995"/>
      <c r="DI110" s="995"/>
      <c r="DJ110" s="995"/>
      <c r="DK110" s="995"/>
      <c r="DL110" s="995" t="s">
        <v>240</v>
      </c>
      <c r="DM110" s="995"/>
      <c r="DN110" s="995"/>
      <c r="DO110" s="995"/>
      <c r="DP110" s="995"/>
      <c r="DQ110" s="995" t="s">
        <v>240</v>
      </c>
      <c r="DR110" s="995"/>
      <c r="DS110" s="995"/>
      <c r="DT110" s="995"/>
      <c r="DU110" s="995"/>
      <c r="DV110" s="996" t="s">
        <v>240</v>
      </c>
      <c r="DW110" s="996"/>
      <c r="DX110" s="996"/>
      <c r="DY110" s="996"/>
      <c r="DZ110" s="997"/>
    </row>
    <row r="111" spans="1:131" s="226" customFormat="1" ht="26.25" customHeight="1" x14ac:dyDescent="0.15">
      <c r="A111" s="998" t="s">
        <v>399</v>
      </c>
      <c r="B111" s="999"/>
      <c r="C111" s="999"/>
      <c r="D111" s="999"/>
      <c r="E111" s="999"/>
      <c r="F111" s="999"/>
      <c r="G111" s="999"/>
      <c r="H111" s="999"/>
      <c r="I111" s="999"/>
      <c r="J111" s="999"/>
      <c r="K111" s="999"/>
      <c r="L111" s="999"/>
      <c r="M111" s="999"/>
      <c r="N111" s="999"/>
      <c r="O111" s="999"/>
      <c r="P111" s="999"/>
      <c r="Q111" s="999"/>
      <c r="R111" s="999"/>
      <c r="S111" s="999"/>
      <c r="T111" s="999"/>
      <c r="U111" s="999"/>
      <c r="V111" s="999"/>
      <c r="W111" s="999"/>
      <c r="X111" s="999"/>
      <c r="Y111" s="999"/>
      <c r="Z111" s="1000"/>
      <c r="AA111" s="1001" t="s">
        <v>240</v>
      </c>
      <c r="AB111" s="1002"/>
      <c r="AC111" s="1002"/>
      <c r="AD111" s="1002"/>
      <c r="AE111" s="1003"/>
      <c r="AF111" s="1004" t="s">
        <v>240</v>
      </c>
      <c r="AG111" s="1002"/>
      <c r="AH111" s="1002"/>
      <c r="AI111" s="1002"/>
      <c r="AJ111" s="1003"/>
      <c r="AK111" s="1004" t="s">
        <v>240</v>
      </c>
      <c r="AL111" s="1002"/>
      <c r="AM111" s="1002"/>
      <c r="AN111" s="1002"/>
      <c r="AO111" s="1003"/>
      <c r="AP111" s="1005" t="s">
        <v>240</v>
      </c>
      <c r="AQ111" s="1006"/>
      <c r="AR111" s="1006"/>
      <c r="AS111" s="1006"/>
      <c r="AT111" s="1007"/>
      <c r="AU111" s="972"/>
      <c r="AV111" s="973"/>
      <c r="AW111" s="973"/>
      <c r="AX111" s="973"/>
      <c r="AY111" s="973"/>
      <c r="AZ111" s="986" t="s">
        <v>400</v>
      </c>
      <c r="BA111" s="987"/>
      <c r="BB111" s="987"/>
      <c r="BC111" s="987"/>
      <c r="BD111" s="987"/>
      <c r="BE111" s="987"/>
      <c r="BF111" s="987"/>
      <c r="BG111" s="987"/>
      <c r="BH111" s="987"/>
      <c r="BI111" s="987"/>
      <c r="BJ111" s="987"/>
      <c r="BK111" s="987"/>
      <c r="BL111" s="987"/>
      <c r="BM111" s="987"/>
      <c r="BN111" s="987"/>
      <c r="BO111" s="987"/>
      <c r="BP111" s="988"/>
      <c r="BQ111" s="989">
        <v>144585</v>
      </c>
      <c r="BR111" s="990"/>
      <c r="BS111" s="990"/>
      <c r="BT111" s="990"/>
      <c r="BU111" s="990"/>
      <c r="BV111" s="990">
        <v>144542</v>
      </c>
      <c r="BW111" s="990"/>
      <c r="BX111" s="990"/>
      <c r="BY111" s="990"/>
      <c r="BZ111" s="990"/>
      <c r="CA111" s="990">
        <v>144521</v>
      </c>
      <c r="CB111" s="990"/>
      <c r="CC111" s="990"/>
      <c r="CD111" s="990"/>
      <c r="CE111" s="990"/>
      <c r="CF111" s="984">
        <v>2.2000000000000002</v>
      </c>
      <c r="CG111" s="985"/>
      <c r="CH111" s="985"/>
      <c r="CI111" s="985"/>
      <c r="CJ111" s="985"/>
      <c r="CK111" s="1012"/>
      <c r="CL111" s="1013"/>
      <c r="CM111" s="986" t="s">
        <v>401</v>
      </c>
      <c r="CN111" s="987"/>
      <c r="CO111" s="987"/>
      <c r="CP111" s="987"/>
      <c r="CQ111" s="987"/>
      <c r="CR111" s="987"/>
      <c r="CS111" s="987"/>
      <c r="CT111" s="987"/>
      <c r="CU111" s="987"/>
      <c r="CV111" s="987"/>
      <c r="CW111" s="987"/>
      <c r="CX111" s="987"/>
      <c r="CY111" s="987"/>
      <c r="CZ111" s="987"/>
      <c r="DA111" s="987"/>
      <c r="DB111" s="987"/>
      <c r="DC111" s="987"/>
      <c r="DD111" s="987"/>
      <c r="DE111" s="987"/>
      <c r="DF111" s="988"/>
      <c r="DG111" s="989" t="s">
        <v>240</v>
      </c>
      <c r="DH111" s="990"/>
      <c r="DI111" s="990"/>
      <c r="DJ111" s="990"/>
      <c r="DK111" s="990"/>
      <c r="DL111" s="990" t="s">
        <v>240</v>
      </c>
      <c r="DM111" s="990"/>
      <c r="DN111" s="990"/>
      <c r="DO111" s="990"/>
      <c r="DP111" s="990"/>
      <c r="DQ111" s="990" t="s">
        <v>240</v>
      </c>
      <c r="DR111" s="990"/>
      <c r="DS111" s="990"/>
      <c r="DT111" s="990"/>
      <c r="DU111" s="990"/>
      <c r="DV111" s="991" t="s">
        <v>240</v>
      </c>
      <c r="DW111" s="991"/>
      <c r="DX111" s="991"/>
      <c r="DY111" s="991"/>
      <c r="DZ111" s="992"/>
    </row>
    <row r="112" spans="1:131" s="226" customFormat="1" ht="26.25" customHeight="1" x14ac:dyDescent="0.15">
      <c r="A112" s="1016" t="s">
        <v>402</v>
      </c>
      <c r="B112" s="1017"/>
      <c r="C112" s="987" t="s">
        <v>403</v>
      </c>
      <c r="D112" s="987"/>
      <c r="E112" s="987"/>
      <c r="F112" s="987"/>
      <c r="G112" s="987"/>
      <c r="H112" s="987"/>
      <c r="I112" s="987"/>
      <c r="J112" s="987"/>
      <c r="K112" s="987"/>
      <c r="L112" s="987"/>
      <c r="M112" s="987"/>
      <c r="N112" s="987"/>
      <c r="O112" s="987"/>
      <c r="P112" s="987"/>
      <c r="Q112" s="987"/>
      <c r="R112" s="987"/>
      <c r="S112" s="987"/>
      <c r="T112" s="987"/>
      <c r="U112" s="987"/>
      <c r="V112" s="987"/>
      <c r="W112" s="987"/>
      <c r="X112" s="987"/>
      <c r="Y112" s="987"/>
      <c r="Z112" s="988"/>
      <c r="AA112" s="1022" t="s">
        <v>240</v>
      </c>
      <c r="AB112" s="1023"/>
      <c r="AC112" s="1023"/>
      <c r="AD112" s="1023"/>
      <c r="AE112" s="1024"/>
      <c r="AF112" s="1025" t="s">
        <v>240</v>
      </c>
      <c r="AG112" s="1023"/>
      <c r="AH112" s="1023"/>
      <c r="AI112" s="1023"/>
      <c r="AJ112" s="1024"/>
      <c r="AK112" s="1025" t="s">
        <v>240</v>
      </c>
      <c r="AL112" s="1023"/>
      <c r="AM112" s="1023"/>
      <c r="AN112" s="1023"/>
      <c r="AO112" s="1024"/>
      <c r="AP112" s="1026" t="s">
        <v>240</v>
      </c>
      <c r="AQ112" s="1027"/>
      <c r="AR112" s="1027"/>
      <c r="AS112" s="1027"/>
      <c r="AT112" s="1028"/>
      <c r="AU112" s="972"/>
      <c r="AV112" s="973"/>
      <c r="AW112" s="973"/>
      <c r="AX112" s="973"/>
      <c r="AY112" s="973"/>
      <c r="AZ112" s="986" t="s">
        <v>404</v>
      </c>
      <c r="BA112" s="987"/>
      <c r="BB112" s="987"/>
      <c r="BC112" s="987"/>
      <c r="BD112" s="987"/>
      <c r="BE112" s="987"/>
      <c r="BF112" s="987"/>
      <c r="BG112" s="987"/>
      <c r="BH112" s="987"/>
      <c r="BI112" s="987"/>
      <c r="BJ112" s="987"/>
      <c r="BK112" s="987"/>
      <c r="BL112" s="987"/>
      <c r="BM112" s="987"/>
      <c r="BN112" s="987"/>
      <c r="BO112" s="987"/>
      <c r="BP112" s="988"/>
      <c r="BQ112" s="989">
        <v>2939724</v>
      </c>
      <c r="BR112" s="990"/>
      <c r="BS112" s="990"/>
      <c r="BT112" s="990"/>
      <c r="BU112" s="990"/>
      <c r="BV112" s="990">
        <v>2659168</v>
      </c>
      <c r="BW112" s="990"/>
      <c r="BX112" s="990"/>
      <c r="BY112" s="990"/>
      <c r="BZ112" s="990"/>
      <c r="CA112" s="990">
        <v>2338290</v>
      </c>
      <c r="CB112" s="990"/>
      <c r="CC112" s="990"/>
      <c r="CD112" s="990"/>
      <c r="CE112" s="990"/>
      <c r="CF112" s="984">
        <v>35.799999999999997</v>
      </c>
      <c r="CG112" s="985"/>
      <c r="CH112" s="985"/>
      <c r="CI112" s="985"/>
      <c r="CJ112" s="985"/>
      <c r="CK112" s="1012"/>
      <c r="CL112" s="1013"/>
      <c r="CM112" s="986" t="s">
        <v>405</v>
      </c>
      <c r="CN112" s="987"/>
      <c r="CO112" s="987"/>
      <c r="CP112" s="987"/>
      <c r="CQ112" s="987"/>
      <c r="CR112" s="987"/>
      <c r="CS112" s="987"/>
      <c r="CT112" s="987"/>
      <c r="CU112" s="987"/>
      <c r="CV112" s="987"/>
      <c r="CW112" s="987"/>
      <c r="CX112" s="987"/>
      <c r="CY112" s="987"/>
      <c r="CZ112" s="987"/>
      <c r="DA112" s="987"/>
      <c r="DB112" s="987"/>
      <c r="DC112" s="987"/>
      <c r="DD112" s="987"/>
      <c r="DE112" s="987"/>
      <c r="DF112" s="988"/>
      <c r="DG112" s="989" t="s">
        <v>240</v>
      </c>
      <c r="DH112" s="990"/>
      <c r="DI112" s="990"/>
      <c r="DJ112" s="990"/>
      <c r="DK112" s="990"/>
      <c r="DL112" s="990" t="s">
        <v>240</v>
      </c>
      <c r="DM112" s="990"/>
      <c r="DN112" s="990"/>
      <c r="DO112" s="990"/>
      <c r="DP112" s="990"/>
      <c r="DQ112" s="990" t="s">
        <v>240</v>
      </c>
      <c r="DR112" s="990"/>
      <c r="DS112" s="990"/>
      <c r="DT112" s="990"/>
      <c r="DU112" s="990"/>
      <c r="DV112" s="991" t="s">
        <v>240</v>
      </c>
      <c r="DW112" s="991"/>
      <c r="DX112" s="991"/>
      <c r="DY112" s="991"/>
      <c r="DZ112" s="992"/>
    </row>
    <row r="113" spans="1:130" s="226" customFormat="1" ht="26.25" customHeight="1" x14ac:dyDescent="0.15">
      <c r="A113" s="1018"/>
      <c r="B113" s="1019"/>
      <c r="C113" s="987" t="s">
        <v>406</v>
      </c>
      <c r="D113" s="987"/>
      <c r="E113" s="987"/>
      <c r="F113" s="987"/>
      <c r="G113" s="987"/>
      <c r="H113" s="987"/>
      <c r="I113" s="987"/>
      <c r="J113" s="987"/>
      <c r="K113" s="987"/>
      <c r="L113" s="987"/>
      <c r="M113" s="987"/>
      <c r="N113" s="987"/>
      <c r="O113" s="987"/>
      <c r="P113" s="987"/>
      <c r="Q113" s="987"/>
      <c r="R113" s="987"/>
      <c r="S113" s="987"/>
      <c r="T113" s="987"/>
      <c r="U113" s="987"/>
      <c r="V113" s="987"/>
      <c r="W113" s="987"/>
      <c r="X113" s="987"/>
      <c r="Y113" s="987"/>
      <c r="Z113" s="988"/>
      <c r="AA113" s="1001">
        <v>261356</v>
      </c>
      <c r="AB113" s="1002"/>
      <c r="AC113" s="1002"/>
      <c r="AD113" s="1002"/>
      <c r="AE113" s="1003"/>
      <c r="AF113" s="1004">
        <v>260778</v>
      </c>
      <c r="AG113" s="1002"/>
      <c r="AH113" s="1002"/>
      <c r="AI113" s="1002"/>
      <c r="AJ113" s="1003"/>
      <c r="AK113" s="1004">
        <v>257229</v>
      </c>
      <c r="AL113" s="1002"/>
      <c r="AM113" s="1002"/>
      <c r="AN113" s="1002"/>
      <c r="AO113" s="1003"/>
      <c r="AP113" s="1005">
        <v>3.9</v>
      </c>
      <c r="AQ113" s="1006"/>
      <c r="AR113" s="1006"/>
      <c r="AS113" s="1006"/>
      <c r="AT113" s="1007"/>
      <c r="AU113" s="972"/>
      <c r="AV113" s="973"/>
      <c r="AW113" s="973"/>
      <c r="AX113" s="973"/>
      <c r="AY113" s="973"/>
      <c r="AZ113" s="986" t="s">
        <v>407</v>
      </c>
      <c r="BA113" s="987"/>
      <c r="BB113" s="987"/>
      <c r="BC113" s="987"/>
      <c r="BD113" s="987"/>
      <c r="BE113" s="987"/>
      <c r="BF113" s="987"/>
      <c r="BG113" s="987"/>
      <c r="BH113" s="987"/>
      <c r="BI113" s="987"/>
      <c r="BJ113" s="987"/>
      <c r="BK113" s="987"/>
      <c r="BL113" s="987"/>
      <c r="BM113" s="987"/>
      <c r="BN113" s="987"/>
      <c r="BO113" s="987"/>
      <c r="BP113" s="988"/>
      <c r="BQ113" s="989">
        <v>348129</v>
      </c>
      <c r="BR113" s="990"/>
      <c r="BS113" s="990"/>
      <c r="BT113" s="990"/>
      <c r="BU113" s="990"/>
      <c r="BV113" s="990">
        <v>262008</v>
      </c>
      <c r="BW113" s="990"/>
      <c r="BX113" s="990"/>
      <c r="BY113" s="990"/>
      <c r="BZ113" s="990"/>
      <c r="CA113" s="990">
        <v>194539</v>
      </c>
      <c r="CB113" s="990"/>
      <c r="CC113" s="990"/>
      <c r="CD113" s="990"/>
      <c r="CE113" s="990"/>
      <c r="CF113" s="984">
        <v>3</v>
      </c>
      <c r="CG113" s="985"/>
      <c r="CH113" s="985"/>
      <c r="CI113" s="985"/>
      <c r="CJ113" s="985"/>
      <c r="CK113" s="1012"/>
      <c r="CL113" s="1013"/>
      <c r="CM113" s="986" t="s">
        <v>408</v>
      </c>
      <c r="CN113" s="987"/>
      <c r="CO113" s="987"/>
      <c r="CP113" s="987"/>
      <c r="CQ113" s="987"/>
      <c r="CR113" s="987"/>
      <c r="CS113" s="987"/>
      <c r="CT113" s="987"/>
      <c r="CU113" s="987"/>
      <c r="CV113" s="987"/>
      <c r="CW113" s="987"/>
      <c r="CX113" s="987"/>
      <c r="CY113" s="987"/>
      <c r="CZ113" s="987"/>
      <c r="DA113" s="987"/>
      <c r="DB113" s="987"/>
      <c r="DC113" s="987"/>
      <c r="DD113" s="987"/>
      <c r="DE113" s="987"/>
      <c r="DF113" s="988"/>
      <c r="DG113" s="1022" t="s">
        <v>240</v>
      </c>
      <c r="DH113" s="1023"/>
      <c r="DI113" s="1023"/>
      <c r="DJ113" s="1023"/>
      <c r="DK113" s="1024"/>
      <c r="DL113" s="1025" t="s">
        <v>240</v>
      </c>
      <c r="DM113" s="1023"/>
      <c r="DN113" s="1023"/>
      <c r="DO113" s="1023"/>
      <c r="DP113" s="1024"/>
      <c r="DQ113" s="1025" t="s">
        <v>240</v>
      </c>
      <c r="DR113" s="1023"/>
      <c r="DS113" s="1023"/>
      <c r="DT113" s="1023"/>
      <c r="DU113" s="1024"/>
      <c r="DV113" s="1026" t="s">
        <v>240</v>
      </c>
      <c r="DW113" s="1027"/>
      <c r="DX113" s="1027"/>
      <c r="DY113" s="1027"/>
      <c r="DZ113" s="1028"/>
    </row>
    <row r="114" spans="1:130" s="226" customFormat="1" ht="26.25" customHeight="1" x14ac:dyDescent="0.15">
      <c r="A114" s="1018"/>
      <c r="B114" s="1019"/>
      <c r="C114" s="987" t="s">
        <v>409</v>
      </c>
      <c r="D114" s="987"/>
      <c r="E114" s="987"/>
      <c r="F114" s="987"/>
      <c r="G114" s="987"/>
      <c r="H114" s="987"/>
      <c r="I114" s="987"/>
      <c r="J114" s="987"/>
      <c r="K114" s="987"/>
      <c r="L114" s="987"/>
      <c r="M114" s="987"/>
      <c r="N114" s="987"/>
      <c r="O114" s="987"/>
      <c r="P114" s="987"/>
      <c r="Q114" s="987"/>
      <c r="R114" s="987"/>
      <c r="S114" s="987"/>
      <c r="T114" s="987"/>
      <c r="U114" s="987"/>
      <c r="V114" s="987"/>
      <c r="W114" s="987"/>
      <c r="X114" s="987"/>
      <c r="Y114" s="987"/>
      <c r="Z114" s="988"/>
      <c r="AA114" s="1022" t="s">
        <v>240</v>
      </c>
      <c r="AB114" s="1023"/>
      <c r="AC114" s="1023"/>
      <c r="AD114" s="1023"/>
      <c r="AE114" s="1024"/>
      <c r="AF114" s="1025" t="s">
        <v>240</v>
      </c>
      <c r="AG114" s="1023"/>
      <c r="AH114" s="1023"/>
      <c r="AI114" s="1023"/>
      <c r="AJ114" s="1024"/>
      <c r="AK114" s="1025" t="s">
        <v>240</v>
      </c>
      <c r="AL114" s="1023"/>
      <c r="AM114" s="1023"/>
      <c r="AN114" s="1023"/>
      <c r="AO114" s="1024"/>
      <c r="AP114" s="1026" t="s">
        <v>240</v>
      </c>
      <c r="AQ114" s="1027"/>
      <c r="AR114" s="1027"/>
      <c r="AS114" s="1027"/>
      <c r="AT114" s="1028"/>
      <c r="AU114" s="972"/>
      <c r="AV114" s="973"/>
      <c r="AW114" s="973"/>
      <c r="AX114" s="973"/>
      <c r="AY114" s="973"/>
      <c r="AZ114" s="986" t="s">
        <v>410</v>
      </c>
      <c r="BA114" s="987"/>
      <c r="BB114" s="987"/>
      <c r="BC114" s="987"/>
      <c r="BD114" s="987"/>
      <c r="BE114" s="987"/>
      <c r="BF114" s="987"/>
      <c r="BG114" s="987"/>
      <c r="BH114" s="987"/>
      <c r="BI114" s="987"/>
      <c r="BJ114" s="987"/>
      <c r="BK114" s="987"/>
      <c r="BL114" s="987"/>
      <c r="BM114" s="987"/>
      <c r="BN114" s="987"/>
      <c r="BO114" s="987"/>
      <c r="BP114" s="988"/>
      <c r="BQ114" s="989">
        <v>1740509</v>
      </c>
      <c r="BR114" s="990"/>
      <c r="BS114" s="990"/>
      <c r="BT114" s="990"/>
      <c r="BU114" s="990"/>
      <c r="BV114" s="990">
        <v>1833356</v>
      </c>
      <c r="BW114" s="990"/>
      <c r="BX114" s="990"/>
      <c r="BY114" s="990"/>
      <c r="BZ114" s="990"/>
      <c r="CA114" s="990">
        <v>1810338</v>
      </c>
      <c r="CB114" s="990"/>
      <c r="CC114" s="990"/>
      <c r="CD114" s="990"/>
      <c r="CE114" s="990"/>
      <c r="CF114" s="984">
        <v>27.7</v>
      </c>
      <c r="CG114" s="985"/>
      <c r="CH114" s="985"/>
      <c r="CI114" s="985"/>
      <c r="CJ114" s="985"/>
      <c r="CK114" s="1012"/>
      <c r="CL114" s="1013"/>
      <c r="CM114" s="986" t="s">
        <v>411</v>
      </c>
      <c r="CN114" s="987"/>
      <c r="CO114" s="987"/>
      <c r="CP114" s="987"/>
      <c r="CQ114" s="987"/>
      <c r="CR114" s="987"/>
      <c r="CS114" s="987"/>
      <c r="CT114" s="987"/>
      <c r="CU114" s="987"/>
      <c r="CV114" s="987"/>
      <c r="CW114" s="987"/>
      <c r="CX114" s="987"/>
      <c r="CY114" s="987"/>
      <c r="CZ114" s="987"/>
      <c r="DA114" s="987"/>
      <c r="DB114" s="987"/>
      <c r="DC114" s="987"/>
      <c r="DD114" s="987"/>
      <c r="DE114" s="987"/>
      <c r="DF114" s="988"/>
      <c r="DG114" s="1022" t="s">
        <v>240</v>
      </c>
      <c r="DH114" s="1023"/>
      <c r="DI114" s="1023"/>
      <c r="DJ114" s="1023"/>
      <c r="DK114" s="1024"/>
      <c r="DL114" s="1025" t="s">
        <v>240</v>
      </c>
      <c r="DM114" s="1023"/>
      <c r="DN114" s="1023"/>
      <c r="DO114" s="1023"/>
      <c r="DP114" s="1024"/>
      <c r="DQ114" s="1025" t="s">
        <v>240</v>
      </c>
      <c r="DR114" s="1023"/>
      <c r="DS114" s="1023"/>
      <c r="DT114" s="1023"/>
      <c r="DU114" s="1024"/>
      <c r="DV114" s="1026" t="s">
        <v>240</v>
      </c>
      <c r="DW114" s="1027"/>
      <c r="DX114" s="1027"/>
      <c r="DY114" s="1027"/>
      <c r="DZ114" s="1028"/>
    </row>
    <row r="115" spans="1:130" s="226" customFormat="1" ht="26.25" customHeight="1" x14ac:dyDescent="0.15">
      <c r="A115" s="1018"/>
      <c r="B115" s="1019"/>
      <c r="C115" s="987" t="s">
        <v>412</v>
      </c>
      <c r="D115" s="987"/>
      <c r="E115" s="987"/>
      <c r="F115" s="987"/>
      <c r="G115" s="987"/>
      <c r="H115" s="987"/>
      <c r="I115" s="987"/>
      <c r="J115" s="987"/>
      <c r="K115" s="987"/>
      <c r="L115" s="987"/>
      <c r="M115" s="987"/>
      <c r="N115" s="987"/>
      <c r="O115" s="987"/>
      <c r="P115" s="987"/>
      <c r="Q115" s="987"/>
      <c r="R115" s="987"/>
      <c r="S115" s="987"/>
      <c r="T115" s="987"/>
      <c r="U115" s="987"/>
      <c r="V115" s="987"/>
      <c r="W115" s="987"/>
      <c r="X115" s="987"/>
      <c r="Y115" s="987"/>
      <c r="Z115" s="988"/>
      <c r="AA115" s="1001">
        <v>89657</v>
      </c>
      <c r="AB115" s="1002"/>
      <c r="AC115" s="1002"/>
      <c r="AD115" s="1002"/>
      <c r="AE115" s="1003"/>
      <c r="AF115" s="1004">
        <v>83992</v>
      </c>
      <c r="AG115" s="1002"/>
      <c r="AH115" s="1002"/>
      <c r="AI115" s="1002"/>
      <c r="AJ115" s="1003"/>
      <c r="AK115" s="1004">
        <v>72196</v>
      </c>
      <c r="AL115" s="1002"/>
      <c r="AM115" s="1002"/>
      <c r="AN115" s="1002"/>
      <c r="AO115" s="1003"/>
      <c r="AP115" s="1005">
        <v>1.1000000000000001</v>
      </c>
      <c r="AQ115" s="1006"/>
      <c r="AR115" s="1006"/>
      <c r="AS115" s="1006"/>
      <c r="AT115" s="1007"/>
      <c r="AU115" s="972"/>
      <c r="AV115" s="973"/>
      <c r="AW115" s="973"/>
      <c r="AX115" s="973"/>
      <c r="AY115" s="973"/>
      <c r="AZ115" s="986" t="s">
        <v>413</v>
      </c>
      <c r="BA115" s="987"/>
      <c r="BB115" s="987"/>
      <c r="BC115" s="987"/>
      <c r="BD115" s="987"/>
      <c r="BE115" s="987"/>
      <c r="BF115" s="987"/>
      <c r="BG115" s="987"/>
      <c r="BH115" s="987"/>
      <c r="BI115" s="987"/>
      <c r="BJ115" s="987"/>
      <c r="BK115" s="987"/>
      <c r="BL115" s="987"/>
      <c r="BM115" s="987"/>
      <c r="BN115" s="987"/>
      <c r="BO115" s="987"/>
      <c r="BP115" s="988"/>
      <c r="BQ115" s="989" t="s">
        <v>240</v>
      </c>
      <c r="BR115" s="990"/>
      <c r="BS115" s="990"/>
      <c r="BT115" s="990"/>
      <c r="BU115" s="990"/>
      <c r="BV115" s="990" t="s">
        <v>240</v>
      </c>
      <c r="BW115" s="990"/>
      <c r="BX115" s="990"/>
      <c r="BY115" s="990"/>
      <c r="BZ115" s="990"/>
      <c r="CA115" s="990" t="s">
        <v>240</v>
      </c>
      <c r="CB115" s="990"/>
      <c r="CC115" s="990"/>
      <c r="CD115" s="990"/>
      <c r="CE115" s="990"/>
      <c r="CF115" s="984" t="s">
        <v>240</v>
      </c>
      <c r="CG115" s="985"/>
      <c r="CH115" s="985"/>
      <c r="CI115" s="985"/>
      <c r="CJ115" s="985"/>
      <c r="CK115" s="1012"/>
      <c r="CL115" s="1013"/>
      <c r="CM115" s="986" t="s">
        <v>414</v>
      </c>
      <c r="CN115" s="987"/>
      <c r="CO115" s="987"/>
      <c r="CP115" s="987"/>
      <c r="CQ115" s="987"/>
      <c r="CR115" s="987"/>
      <c r="CS115" s="987"/>
      <c r="CT115" s="987"/>
      <c r="CU115" s="987"/>
      <c r="CV115" s="987"/>
      <c r="CW115" s="987"/>
      <c r="CX115" s="987"/>
      <c r="CY115" s="987"/>
      <c r="CZ115" s="987"/>
      <c r="DA115" s="987"/>
      <c r="DB115" s="987"/>
      <c r="DC115" s="987"/>
      <c r="DD115" s="987"/>
      <c r="DE115" s="987"/>
      <c r="DF115" s="988"/>
      <c r="DG115" s="1022">
        <v>139897</v>
      </c>
      <c r="DH115" s="1023"/>
      <c r="DI115" s="1023"/>
      <c r="DJ115" s="1023"/>
      <c r="DK115" s="1024"/>
      <c r="DL115" s="1025">
        <v>139897</v>
      </c>
      <c r="DM115" s="1023"/>
      <c r="DN115" s="1023"/>
      <c r="DO115" s="1023"/>
      <c r="DP115" s="1024"/>
      <c r="DQ115" s="1025">
        <v>139897</v>
      </c>
      <c r="DR115" s="1023"/>
      <c r="DS115" s="1023"/>
      <c r="DT115" s="1023"/>
      <c r="DU115" s="1024"/>
      <c r="DV115" s="1026">
        <v>2.1</v>
      </c>
      <c r="DW115" s="1027"/>
      <c r="DX115" s="1027"/>
      <c r="DY115" s="1027"/>
      <c r="DZ115" s="1028"/>
    </row>
    <row r="116" spans="1:130" s="226" customFormat="1" ht="26.25" customHeight="1" x14ac:dyDescent="0.15">
      <c r="A116" s="1020"/>
      <c r="B116" s="1021"/>
      <c r="C116" s="1029" t="s">
        <v>415</v>
      </c>
      <c r="D116" s="1029"/>
      <c r="E116" s="1029"/>
      <c r="F116" s="1029"/>
      <c r="G116" s="1029"/>
      <c r="H116" s="1029"/>
      <c r="I116" s="1029"/>
      <c r="J116" s="1029"/>
      <c r="K116" s="1029"/>
      <c r="L116" s="1029"/>
      <c r="M116" s="1029"/>
      <c r="N116" s="1029"/>
      <c r="O116" s="1029"/>
      <c r="P116" s="1029"/>
      <c r="Q116" s="1029"/>
      <c r="R116" s="1029"/>
      <c r="S116" s="1029"/>
      <c r="T116" s="1029"/>
      <c r="U116" s="1029"/>
      <c r="V116" s="1029"/>
      <c r="W116" s="1029"/>
      <c r="X116" s="1029"/>
      <c r="Y116" s="1029"/>
      <c r="Z116" s="1030"/>
      <c r="AA116" s="1022" t="s">
        <v>240</v>
      </c>
      <c r="AB116" s="1023"/>
      <c r="AC116" s="1023"/>
      <c r="AD116" s="1023"/>
      <c r="AE116" s="1024"/>
      <c r="AF116" s="1025" t="s">
        <v>240</v>
      </c>
      <c r="AG116" s="1023"/>
      <c r="AH116" s="1023"/>
      <c r="AI116" s="1023"/>
      <c r="AJ116" s="1024"/>
      <c r="AK116" s="1025" t="s">
        <v>240</v>
      </c>
      <c r="AL116" s="1023"/>
      <c r="AM116" s="1023"/>
      <c r="AN116" s="1023"/>
      <c r="AO116" s="1024"/>
      <c r="AP116" s="1026" t="s">
        <v>240</v>
      </c>
      <c r="AQ116" s="1027"/>
      <c r="AR116" s="1027"/>
      <c r="AS116" s="1027"/>
      <c r="AT116" s="1028"/>
      <c r="AU116" s="972"/>
      <c r="AV116" s="973"/>
      <c r="AW116" s="973"/>
      <c r="AX116" s="973"/>
      <c r="AY116" s="973"/>
      <c r="AZ116" s="1031" t="s">
        <v>416</v>
      </c>
      <c r="BA116" s="1032"/>
      <c r="BB116" s="1032"/>
      <c r="BC116" s="1032"/>
      <c r="BD116" s="1032"/>
      <c r="BE116" s="1032"/>
      <c r="BF116" s="1032"/>
      <c r="BG116" s="1032"/>
      <c r="BH116" s="1032"/>
      <c r="BI116" s="1032"/>
      <c r="BJ116" s="1032"/>
      <c r="BK116" s="1032"/>
      <c r="BL116" s="1032"/>
      <c r="BM116" s="1032"/>
      <c r="BN116" s="1032"/>
      <c r="BO116" s="1032"/>
      <c r="BP116" s="1033"/>
      <c r="BQ116" s="989" t="s">
        <v>240</v>
      </c>
      <c r="BR116" s="990"/>
      <c r="BS116" s="990"/>
      <c r="BT116" s="990"/>
      <c r="BU116" s="990"/>
      <c r="BV116" s="990" t="s">
        <v>240</v>
      </c>
      <c r="BW116" s="990"/>
      <c r="BX116" s="990"/>
      <c r="BY116" s="990"/>
      <c r="BZ116" s="990"/>
      <c r="CA116" s="990" t="s">
        <v>240</v>
      </c>
      <c r="CB116" s="990"/>
      <c r="CC116" s="990"/>
      <c r="CD116" s="990"/>
      <c r="CE116" s="990"/>
      <c r="CF116" s="984" t="s">
        <v>240</v>
      </c>
      <c r="CG116" s="985"/>
      <c r="CH116" s="985"/>
      <c r="CI116" s="985"/>
      <c r="CJ116" s="985"/>
      <c r="CK116" s="1012"/>
      <c r="CL116" s="1013"/>
      <c r="CM116" s="986" t="s">
        <v>417</v>
      </c>
      <c r="CN116" s="987"/>
      <c r="CO116" s="987"/>
      <c r="CP116" s="987"/>
      <c r="CQ116" s="987"/>
      <c r="CR116" s="987"/>
      <c r="CS116" s="987"/>
      <c r="CT116" s="987"/>
      <c r="CU116" s="987"/>
      <c r="CV116" s="987"/>
      <c r="CW116" s="987"/>
      <c r="CX116" s="987"/>
      <c r="CY116" s="987"/>
      <c r="CZ116" s="987"/>
      <c r="DA116" s="987"/>
      <c r="DB116" s="987"/>
      <c r="DC116" s="987"/>
      <c r="DD116" s="987"/>
      <c r="DE116" s="987"/>
      <c r="DF116" s="988"/>
      <c r="DG116" s="1022" t="s">
        <v>240</v>
      </c>
      <c r="DH116" s="1023"/>
      <c r="DI116" s="1023"/>
      <c r="DJ116" s="1023"/>
      <c r="DK116" s="1024"/>
      <c r="DL116" s="1025" t="s">
        <v>240</v>
      </c>
      <c r="DM116" s="1023"/>
      <c r="DN116" s="1023"/>
      <c r="DO116" s="1023"/>
      <c r="DP116" s="1024"/>
      <c r="DQ116" s="1025" t="s">
        <v>240</v>
      </c>
      <c r="DR116" s="1023"/>
      <c r="DS116" s="1023"/>
      <c r="DT116" s="1023"/>
      <c r="DU116" s="1024"/>
      <c r="DV116" s="1026" t="s">
        <v>240</v>
      </c>
      <c r="DW116" s="1027"/>
      <c r="DX116" s="1027"/>
      <c r="DY116" s="1027"/>
      <c r="DZ116" s="1028"/>
    </row>
    <row r="117" spans="1:130" s="226" customFormat="1" ht="26.25" customHeight="1" x14ac:dyDescent="0.15">
      <c r="A117" s="976" t="s">
        <v>189</v>
      </c>
      <c r="B117" s="957"/>
      <c r="C117" s="957"/>
      <c r="D117" s="957"/>
      <c r="E117" s="957"/>
      <c r="F117" s="957"/>
      <c r="G117" s="957"/>
      <c r="H117" s="957"/>
      <c r="I117" s="957"/>
      <c r="J117" s="957"/>
      <c r="K117" s="957"/>
      <c r="L117" s="957"/>
      <c r="M117" s="957"/>
      <c r="N117" s="957"/>
      <c r="O117" s="957"/>
      <c r="P117" s="957"/>
      <c r="Q117" s="957"/>
      <c r="R117" s="957"/>
      <c r="S117" s="957"/>
      <c r="T117" s="957"/>
      <c r="U117" s="957"/>
      <c r="V117" s="957"/>
      <c r="W117" s="957"/>
      <c r="X117" s="957"/>
      <c r="Y117" s="1041" t="s">
        <v>418</v>
      </c>
      <c r="Z117" s="958"/>
      <c r="AA117" s="1042">
        <v>1527402</v>
      </c>
      <c r="AB117" s="1043"/>
      <c r="AC117" s="1043"/>
      <c r="AD117" s="1043"/>
      <c r="AE117" s="1044"/>
      <c r="AF117" s="1045">
        <v>1538232</v>
      </c>
      <c r="AG117" s="1043"/>
      <c r="AH117" s="1043"/>
      <c r="AI117" s="1043"/>
      <c r="AJ117" s="1044"/>
      <c r="AK117" s="1045">
        <v>1502013</v>
      </c>
      <c r="AL117" s="1043"/>
      <c r="AM117" s="1043"/>
      <c r="AN117" s="1043"/>
      <c r="AO117" s="1044"/>
      <c r="AP117" s="1046"/>
      <c r="AQ117" s="1047"/>
      <c r="AR117" s="1047"/>
      <c r="AS117" s="1047"/>
      <c r="AT117" s="1048"/>
      <c r="AU117" s="972"/>
      <c r="AV117" s="973"/>
      <c r="AW117" s="973"/>
      <c r="AX117" s="973"/>
      <c r="AY117" s="973"/>
      <c r="AZ117" s="1038" t="s">
        <v>419</v>
      </c>
      <c r="BA117" s="1039"/>
      <c r="BB117" s="1039"/>
      <c r="BC117" s="1039"/>
      <c r="BD117" s="1039"/>
      <c r="BE117" s="1039"/>
      <c r="BF117" s="1039"/>
      <c r="BG117" s="1039"/>
      <c r="BH117" s="1039"/>
      <c r="BI117" s="1039"/>
      <c r="BJ117" s="1039"/>
      <c r="BK117" s="1039"/>
      <c r="BL117" s="1039"/>
      <c r="BM117" s="1039"/>
      <c r="BN117" s="1039"/>
      <c r="BO117" s="1039"/>
      <c r="BP117" s="1040"/>
      <c r="BQ117" s="989" t="s">
        <v>240</v>
      </c>
      <c r="BR117" s="990"/>
      <c r="BS117" s="990"/>
      <c r="BT117" s="990"/>
      <c r="BU117" s="990"/>
      <c r="BV117" s="990" t="s">
        <v>240</v>
      </c>
      <c r="BW117" s="990"/>
      <c r="BX117" s="990"/>
      <c r="BY117" s="990"/>
      <c r="BZ117" s="990"/>
      <c r="CA117" s="990" t="s">
        <v>240</v>
      </c>
      <c r="CB117" s="990"/>
      <c r="CC117" s="990"/>
      <c r="CD117" s="990"/>
      <c r="CE117" s="990"/>
      <c r="CF117" s="984" t="s">
        <v>240</v>
      </c>
      <c r="CG117" s="985"/>
      <c r="CH117" s="985"/>
      <c r="CI117" s="985"/>
      <c r="CJ117" s="985"/>
      <c r="CK117" s="1012"/>
      <c r="CL117" s="1013"/>
      <c r="CM117" s="986" t="s">
        <v>420</v>
      </c>
      <c r="CN117" s="987"/>
      <c r="CO117" s="987"/>
      <c r="CP117" s="987"/>
      <c r="CQ117" s="987"/>
      <c r="CR117" s="987"/>
      <c r="CS117" s="987"/>
      <c r="CT117" s="987"/>
      <c r="CU117" s="987"/>
      <c r="CV117" s="987"/>
      <c r="CW117" s="987"/>
      <c r="CX117" s="987"/>
      <c r="CY117" s="987"/>
      <c r="CZ117" s="987"/>
      <c r="DA117" s="987"/>
      <c r="DB117" s="987"/>
      <c r="DC117" s="987"/>
      <c r="DD117" s="987"/>
      <c r="DE117" s="987"/>
      <c r="DF117" s="988"/>
      <c r="DG117" s="1022" t="s">
        <v>240</v>
      </c>
      <c r="DH117" s="1023"/>
      <c r="DI117" s="1023"/>
      <c r="DJ117" s="1023"/>
      <c r="DK117" s="1024"/>
      <c r="DL117" s="1025" t="s">
        <v>240</v>
      </c>
      <c r="DM117" s="1023"/>
      <c r="DN117" s="1023"/>
      <c r="DO117" s="1023"/>
      <c r="DP117" s="1024"/>
      <c r="DQ117" s="1025" t="s">
        <v>240</v>
      </c>
      <c r="DR117" s="1023"/>
      <c r="DS117" s="1023"/>
      <c r="DT117" s="1023"/>
      <c r="DU117" s="1024"/>
      <c r="DV117" s="1026" t="s">
        <v>240</v>
      </c>
      <c r="DW117" s="1027"/>
      <c r="DX117" s="1027"/>
      <c r="DY117" s="1027"/>
      <c r="DZ117" s="1028"/>
    </row>
    <row r="118" spans="1:130" s="226" customFormat="1" ht="26.25" customHeight="1" x14ac:dyDescent="0.15">
      <c r="A118" s="976" t="s">
        <v>394</v>
      </c>
      <c r="B118" s="957"/>
      <c r="C118" s="957"/>
      <c r="D118" s="957"/>
      <c r="E118" s="957"/>
      <c r="F118" s="957"/>
      <c r="G118" s="957"/>
      <c r="H118" s="957"/>
      <c r="I118" s="957"/>
      <c r="J118" s="957"/>
      <c r="K118" s="957"/>
      <c r="L118" s="957"/>
      <c r="M118" s="957"/>
      <c r="N118" s="957"/>
      <c r="O118" s="957"/>
      <c r="P118" s="957"/>
      <c r="Q118" s="957"/>
      <c r="R118" s="957"/>
      <c r="S118" s="957"/>
      <c r="T118" s="957"/>
      <c r="U118" s="957"/>
      <c r="V118" s="957"/>
      <c r="W118" s="957"/>
      <c r="X118" s="957"/>
      <c r="Y118" s="957"/>
      <c r="Z118" s="958"/>
      <c r="AA118" s="956" t="s">
        <v>391</v>
      </c>
      <c r="AB118" s="957"/>
      <c r="AC118" s="957"/>
      <c r="AD118" s="957"/>
      <c r="AE118" s="958"/>
      <c r="AF118" s="956" t="s">
        <v>392</v>
      </c>
      <c r="AG118" s="957"/>
      <c r="AH118" s="957"/>
      <c r="AI118" s="957"/>
      <c r="AJ118" s="958"/>
      <c r="AK118" s="956" t="s">
        <v>284</v>
      </c>
      <c r="AL118" s="957"/>
      <c r="AM118" s="957"/>
      <c r="AN118" s="957"/>
      <c r="AO118" s="958"/>
      <c r="AP118" s="1034" t="s">
        <v>393</v>
      </c>
      <c r="AQ118" s="1035"/>
      <c r="AR118" s="1035"/>
      <c r="AS118" s="1035"/>
      <c r="AT118" s="1036"/>
      <c r="AU118" s="972"/>
      <c r="AV118" s="973"/>
      <c r="AW118" s="973"/>
      <c r="AX118" s="973"/>
      <c r="AY118" s="973"/>
      <c r="AZ118" s="1037" t="s">
        <v>421</v>
      </c>
      <c r="BA118" s="1029"/>
      <c r="BB118" s="1029"/>
      <c r="BC118" s="1029"/>
      <c r="BD118" s="1029"/>
      <c r="BE118" s="1029"/>
      <c r="BF118" s="1029"/>
      <c r="BG118" s="1029"/>
      <c r="BH118" s="1029"/>
      <c r="BI118" s="1029"/>
      <c r="BJ118" s="1029"/>
      <c r="BK118" s="1029"/>
      <c r="BL118" s="1029"/>
      <c r="BM118" s="1029"/>
      <c r="BN118" s="1029"/>
      <c r="BO118" s="1029"/>
      <c r="BP118" s="1030"/>
      <c r="BQ118" s="1063" t="s">
        <v>240</v>
      </c>
      <c r="BR118" s="1064"/>
      <c r="BS118" s="1064"/>
      <c r="BT118" s="1064"/>
      <c r="BU118" s="1064"/>
      <c r="BV118" s="1064" t="s">
        <v>240</v>
      </c>
      <c r="BW118" s="1064"/>
      <c r="BX118" s="1064"/>
      <c r="BY118" s="1064"/>
      <c r="BZ118" s="1064"/>
      <c r="CA118" s="1064" t="s">
        <v>240</v>
      </c>
      <c r="CB118" s="1064"/>
      <c r="CC118" s="1064"/>
      <c r="CD118" s="1064"/>
      <c r="CE118" s="1064"/>
      <c r="CF118" s="984" t="s">
        <v>240</v>
      </c>
      <c r="CG118" s="985"/>
      <c r="CH118" s="985"/>
      <c r="CI118" s="985"/>
      <c r="CJ118" s="985"/>
      <c r="CK118" s="1012"/>
      <c r="CL118" s="1013"/>
      <c r="CM118" s="986" t="s">
        <v>422</v>
      </c>
      <c r="CN118" s="987"/>
      <c r="CO118" s="987"/>
      <c r="CP118" s="987"/>
      <c r="CQ118" s="987"/>
      <c r="CR118" s="987"/>
      <c r="CS118" s="987"/>
      <c r="CT118" s="987"/>
      <c r="CU118" s="987"/>
      <c r="CV118" s="987"/>
      <c r="CW118" s="987"/>
      <c r="CX118" s="987"/>
      <c r="CY118" s="987"/>
      <c r="CZ118" s="987"/>
      <c r="DA118" s="987"/>
      <c r="DB118" s="987"/>
      <c r="DC118" s="987"/>
      <c r="DD118" s="987"/>
      <c r="DE118" s="987"/>
      <c r="DF118" s="988"/>
      <c r="DG118" s="1022" t="s">
        <v>240</v>
      </c>
      <c r="DH118" s="1023"/>
      <c r="DI118" s="1023"/>
      <c r="DJ118" s="1023"/>
      <c r="DK118" s="1024"/>
      <c r="DL118" s="1025" t="s">
        <v>240</v>
      </c>
      <c r="DM118" s="1023"/>
      <c r="DN118" s="1023"/>
      <c r="DO118" s="1023"/>
      <c r="DP118" s="1024"/>
      <c r="DQ118" s="1025" t="s">
        <v>240</v>
      </c>
      <c r="DR118" s="1023"/>
      <c r="DS118" s="1023"/>
      <c r="DT118" s="1023"/>
      <c r="DU118" s="1024"/>
      <c r="DV118" s="1026" t="s">
        <v>240</v>
      </c>
      <c r="DW118" s="1027"/>
      <c r="DX118" s="1027"/>
      <c r="DY118" s="1027"/>
      <c r="DZ118" s="1028"/>
    </row>
    <row r="119" spans="1:130" s="226" customFormat="1" ht="26.25" customHeight="1" x14ac:dyDescent="0.15">
      <c r="A119" s="1120" t="s">
        <v>397</v>
      </c>
      <c r="B119" s="1011"/>
      <c r="C119" s="993" t="s">
        <v>398</v>
      </c>
      <c r="D119" s="961"/>
      <c r="E119" s="961"/>
      <c r="F119" s="961"/>
      <c r="G119" s="961"/>
      <c r="H119" s="961"/>
      <c r="I119" s="961"/>
      <c r="J119" s="961"/>
      <c r="K119" s="961"/>
      <c r="L119" s="961"/>
      <c r="M119" s="961"/>
      <c r="N119" s="961"/>
      <c r="O119" s="961"/>
      <c r="P119" s="961"/>
      <c r="Q119" s="961"/>
      <c r="R119" s="961"/>
      <c r="S119" s="961"/>
      <c r="T119" s="961"/>
      <c r="U119" s="961"/>
      <c r="V119" s="961"/>
      <c r="W119" s="961"/>
      <c r="X119" s="961"/>
      <c r="Y119" s="961"/>
      <c r="Z119" s="962"/>
      <c r="AA119" s="963" t="s">
        <v>240</v>
      </c>
      <c r="AB119" s="964"/>
      <c r="AC119" s="964"/>
      <c r="AD119" s="964"/>
      <c r="AE119" s="965"/>
      <c r="AF119" s="966" t="s">
        <v>240</v>
      </c>
      <c r="AG119" s="964"/>
      <c r="AH119" s="964"/>
      <c r="AI119" s="964"/>
      <c r="AJ119" s="965"/>
      <c r="AK119" s="966" t="s">
        <v>240</v>
      </c>
      <c r="AL119" s="964"/>
      <c r="AM119" s="964"/>
      <c r="AN119" s="964"/>
      <c r="AO119" s="965"/>
      <c r="AP119" s="967" t="s">
        <v>240</v>
      </c>
      <c r="AQ119" s="968"/>
      <c r="AR119" s="968"/>
      <c r="AS119" s="968"/>
      <c r="AT119" s="969"/>
      <c r="AU119" s="974"/>
      <c r="AV119" s="975"/>
      <c r="AW119" s="975"/>
      <c r="AX119" s="975"/>
      <c r="AY119" s="975"/>
      <c r="AZ119" s="247" t="s">
        <v>189</v>
      </c>
      <c r="BA119" s="247"/>
      <c r="BB119" s="247"/>
      <c r="BC119" s="247"/>
      <c r="BD119" s="247"/>
      <c r="BE119" s="247"/>
      <c r="BF119" s="247"/>
      <c r="BG119" s="247"/>
      <c r="BH119" s="247"/>
      <c r="BI119" s="247"/>
      <c r="BJ119" s="247"/>
      <c r="BK119" s="247"/>
      <c r="BL119" s="247"/>
      <c r="BM119" s="247"/>
      <c r="BN119" s="247"/>
      <c r="BO119" s="1041" t="s">
        <v>423</v>
      </c>
      <c r="BP119" s="1069"/>
      <c r="BQ119" s="1063">
        <v>15309608</v>
      </c>
      <c r="BR119" s="1064"/>
      <c r="BS119" s="1064"/>
      <c r="BT119" s="1064"/>
      <c r="BU119" s="1064"/>
      <c r="BV119" s="1064">
        <v>14603929</v>
      </c>
      <c r="BW119" s="1064"/>
      <c r="BX119" s="1064"/>
      <c r="BY119" s="1064"/>
      <c r="BZ119" s="1064"/>
      <c r="CA119" s="1064">
        <v>13909487</v>
      </c>
      <c r="CB119" s="1064"/>
      <c r="CC119" s="1064"/>
      <c r="CD119" s="1064"/>
      <c r="CE119" s="1064"/>
      <c r="CF119" s="1065"/>
      <c r="CG119" s="1066"/>
      <c r="CH119" s="1066"/>
      <c r="CI119" s="1066"/>
      <c r="CJ119" s="1067"/>
      <c r="CK119" s="1014"/>
      <c r="CL119" s="1015"/>
      <c r="CM119" s="1037" t="s">
        <v>424</v>
      </c>
      <c r="CN119" s="1029"/>
      <c r="CO119" s="1029"/>
      <c r="CP119" s="1029"/>
      <c r="CQ119" s="1029"/>
      <c r="CR119" s="1029"/>
      <c r="CS119" s="1029"/>
      <c r="CT119" s="1029"/>
      <c r="CU119" s="1029"/>
      <c r="CV119" s="1029"/>
      <c r="CW119" s="1029"/>
      <c r="CX119" s="1029"/>
      <c r="CY119" s="1029"/>
      <c r="CZ119" s="1029"/>
      <c r="DA119" s="1029"/>
      <c r="DB119" s="1029"/>
      <c r="DC119" s="1029"/>
      <c r="DD119" s="1029"/>
      <c r="DE119" s="1029"/>
      <c r="DF119" s="1030"/>
      <c r="DG119" s="1068">
        <v>4688</v>
      </c>
      <c r="DH119" s="1050"/>
      <c r="DI119" s="1050"/>
      <c r="DJ119" s="1050"/>
      <c r="DK119" s="1051"/>
      <c r="DL119" s="1049">
        <v>4645</v>
      </c>
      <c r="DM119" s="1050"/>
      <c r="DN119" s="1050"/>
      <c r="DO119" s="1050"/>
      <c r="DP119" s="1051"/>
      <c r="DQ119" s="1049">
        <v>4624</v>
      </c>
      <c r="DR119" s="1050"/>
      <c r="DS119" s="1050"/>
      <c r="DT119" s="1050"/>
      <c r="DU119" s="1051"/>
      <c r="DV119" s="1052">
        <v>0.1</v>
      </c>
      <c r="DW119" s="1053"/>
      <c r="DX119" s="1053"/>
      <c r="DY119" s="1053"/>
      <c r="DZ119" s="1054"/>
    </row>
    <row r="120" spans="1:130" s="226" customFormat="1" ht="26.25" customHeight="1" x14ac:dyDescent="0.15">
      <c r="A120" s="1121"/>
      <c r="B120" s="1013"/>
      <c r="C120" s="986" t="s">
        <v>401</v>
      </c>
      <c r="D120" s="987"/>
      <c r="E120" s="987"/>
      <c r="F120" s="987"/>
      <c r="G120" s="987"/>
      <c r="H120" s="987"/>
      <c r="I120" s="987"/>
      <c r="J120" s="987"/>
      <c r="K120" s="987"/>
      <c r="L120" s="987"/>
      <c r="M120" s="987"/>
      <c r="N120" s="987"/>
      <c r="O120" s="987"/>
      <c r="P120" s="987"/>
      <c r="Q120" s="987"/>
      <c r="R120" s="987"/>
      <c r="S120" s="987"/>
      <c r="T120" s="987"/>
      <c r="U120" s="987"/>
      <c r="V120" s="987"/>
      <c r="W120" s="987"/>
      <c r="X120" s="987"/>
      <c r="Y120" s="987"/>
      <c r="Z120" s="988"/>
      <c r="AA120" s="1022" t="s">
        <v>240</v>
      </c>
      <c r="AB120" s="1023"/>
      <c r="AC120" s="1023"/>
      <c r="AD120" s="1023"/>
      <c r="AE120" s="1024"/>
      <c r="AF120" s="1025" t="s">
        <v>240</v>
      </c>
      <c r="AG120" s="1023"/>
      <c r="AH120" s="1023"/>
      <c r="AI120" s="1023"/>
      <c r="AJ120" s="1024"/>
      <c r="AK120" s="1025" t="s">
        <v>240</v>
      </c>
      <c r="AL120" s="1023"/>
      <c r="AM120" s="1023"/>
      <c r="AN120" s="1023"/>
      <c r="AO120" s="1024"/>
      <c r="AP120" s="1026" t="s">
        <v>240</v>
      </c>
      <c r="AQ120" s="1027"/>
      <c r="AR120" s="1027"/>
      <c r="AS120" s="1027"/>
      <c r="AT120" s="1028"/>
      <c r="AU120" s="1055" t="s">
        <v>425</v>
      </c>
      <c r="AV120" s="1056"/>
      <c r="AW120" s="1056"/>
      <c r="AX120" s="1056"/>
      <c r="AY120" s="1057"/>
      <c r="AZ120" s="993" t="s">
        <v>426</v>
      </c>
      <c r="BA120" s="961"/>
      <c r="BB120" s="961"/>
      <c r="BC120" s="961"/>
      <c r="BD120" s="961"/>
      <c r="BE120" s="961"/>
      <c r="BF120" s="961"/>
      <c r="BG120" s="961"/>
      <c r="BH120" s="961"/>
      <c r="BI120" s="961"/>
      <c r="BJ120" s="961"/>
      <c r="BK120" s="961"/>
      <c r="BL120" s="961"/>
      <c r="BM120" s="961"/>
      <c r="BN120" s="961"/>
      <c r="BO120" s="961"/>
      <c r="BP120" s="962"/>
      <c r="BQ120" s="994">
        <v>2703956</v>
      </c>
      <c r="BR120" s="995"/>
      <c r="BS120" s="995"/>
      <c r="BT120" s="995"/>
      <c r="BU120" s="995"/>
      <c r="BV120" s="995">
        <v>2731586</v>
      </c>
      <c r="BW120" s="995"/>
      <c r="BX120" s="995"/>
      <c r="BY120" s="995"/>
      <c r="BZ120" s="995"/>
      <c r="CA120" s="995">
        <v>3419297</v>
      </c>
      <c r="CB120" s="995"/>
      <c r="CC120" s="995"/>
      <c r="CD120" s="995"/>
      <c r="CE120" s="995"/>
      <c r="CF120" s="1008">
        <v>52.4</v>
      </c>
      <c r="CG120" s="1009"/>
      <c r="CH120" s="1009"/>
      <c r="CI120" s="1009"/>
      <c r="CJ120" s="1009"/>
      <c r="CK120" s="1070" t="s">
        <v>427</v>
      </c>
      <c r="CL120" s="1071"/>
      <c r="CM120" s="1071"/>
      <c r="CN120" s="1071"/>
      <c r="CO120" s="1072"/>
      <c r="CP120" s="1078" t="s">
        <v>373</v>
      </c>
      <c r="CQ120" s="1079"/>
      <c r="CR120" s="1079"/>
      <c r="CS120" s="1079"/>
      <c r="CT120" s="1079"/>
      <c r="CU120" s="1079"/>
      <c r="CV120" s="1079"/>
      <c r="CW120" s="1079"/>
      <c r="CX120" s="1079"/>
      <c r="CY120" s="1079"/>
      <c r="CZ120" s="1079"/>
      <c r="DA120" s="1079"/>
      <c r="DB120" s="1079"/>
      <c r="DC120" s="1079"/>
      <c r="DD120" s="1079"/>
      <c r="DE120" s="1079"/>
      <c r="DF120" s="1080"/>
      <c r="DG120" s="994">
        <v>2879457</v>
      </c>
      <c r="DH120" s="995"/>
      <c r="DI120" s="995"/>
      <c r="DJ120" s="995"/>
      <c r="DK120" s="995"/>
      <c r="DL120" s="995">
        <v>2601723</v>
      </c>
      <c r="DM120" s="995"/>
      <c r="DN120" s="995"/>
      <c r="DO120" s="995"/>
      <c r="DP120" s="995"/>
      <c r="DQ120" s="995">
        <v>2282273</v>
      </c>
      <c r="DR120" s="995"/>
      <c r="DS120" s="995"/>
      <c r="DT120" s="995"/>
      <c r="DU120" s="995"/>
      <c r="DV120" s="996">
        <v>35</v>
      </c>
      <c r="DW120" s="996"/>
      <c r="DX120" s="996"/>
      <c r="DY120" s="996"/>
      <c r="DZ120" s="997"/>
    </row>
    <row r="121" spans="1:130" s="226" customFormat="1" ht="26.25" customHeight="1" x14ac:dyDescent="0.15">
      <c r="A121" s="1121"/>
      <c r="B121" s="1013"/>
      <c r="C121" s="1038" t="s">
        <v>428</v>
      </c>
      <c r="D121" s="1039"/>
      <c r="E121" s="1039"/>
      <c r="F121" s="1039"/>
      <c r="G121" s="1039"/>
      <c r="H121" s="1039"/>
      <c r="I121" s="1039"/>
      <c r="J121" s="1039"/>
      <c r="K121" s="1039"/>
      <c r="L121" s="1039"/>
      <c r="M121" s="1039"/>
      <c r="N121" s="1039"/>
      <c r="O121" s="1039"/>
      <c r="P121" s="1039"/>
      <c r="Q121" s="1039"/>
      <c r="R121" s="1039"/>
      <c r="S121" s="1039"/>
      <c r="T121" s="1039"/>
      <c r="U121" s="1039"/>
      <c r="V121" s="1039"/>
      <c r="W121" s="1039"/>
      <c r="X121" s="1039"/>
      <c r="Y121" s="1039"/>
      <c r="Z121" s="1040"/>
      <c r="AA121" s="1022" t="s">
        <v>240</v>
      </c>
      <c r="AB121" s="1023"/>
      <c r="AC121" s="1023"/>
      <c r="AD121" s="1023"/>
      <c r="AE121" s="1024"/>
      <c r="AF121" s="1025" t="s">
        <v>240</v>
      </c>
      <c r="AG121" s="1023"/>
      <c r="AH121" s="1023"/>
      <c r="AI121" s="1023"/>
      <c r="AJ121" s="1024"/>
      <c r="AK121" s="1025" t="s">
        <v>240</v>
      </c>
      <c r="AL121" s="1023"/>
      <c r="AM121" s="1023"/>
      <c r="AN121" s="1023"/>
      <c r="AO121" s="1024"/>
      <c r="AP121" s="1026" t="s">
        <v>240</v>
      </c>
      <c r="AQ121" s="1027"/>
      <c r="AR121" s="1027"/>
      <c r="AS121" s="1027"/>
      <c r="AT121" s="1028"/>
      <c r="AU121" s="1058"/>
      <c r="AV121" s="1059"/>
      <c r="AW121" s="1059"/>
      <c r="AX121" s="1059"/>
      <c r="AY121" s="1060"/>
      <c r="AZ121" s="986" t="s">
        <v>429</v>
      </c>
      <c r="BA121" s="987"/>
      <c r="BB121" s="987"/>
      <c r="BC121" s="987"/>
      <c r="BD121" s="987"/>
      <c r="BE121" s="987"/>
      <c r="BF121" s="987"/>
      <c r="BG121" s="987"/>
      <c r="BH121" s="987"/>
      <c r="BI121" s="987"/>
      <c r="BJ121" s="987"/>
      <c r="BK121" s="987"/>
      <c r="BL121" s="987"/>
      <c r="BM121" s="987"/>
      <c r="BN121" s="987"/>
      <c r="BO121" s="987"/>
      <c r="BP121" s="988"/>
      <c r="BQ121" s="989">
        <v>513433</v>
      </c>
      <c r="BR121" s="990"/>
      <c r="BS121" s="990"/>
      <c r="BT121" s="990"/>
      <c r="BU121" s="990"/>
      <c r="BV121" s="990">
        <v>469877</v>
      </c>
      <c r="BW121" s="990"/>
      <c r="BX121" s="990"/>
      <c r="BY121" s="990"/>
      <c r="BZ121" s="990"/>
      <c r="CA121" s="990">
        <v>424847</v>
      </c>
      <c r="CB121" s="990"/>
      <c r="CC121" s="990"/>
      <c r="CD121" s="990"/>
      <c r="CE121" s="990"/>
      <c r="CF121" s="984">
        <v>6.5</v>
      </c>
      <c r="CG121" s="985"/>
      <c r="CH121" s="985"/>
      <c r="CI121" s="985"/>
      <c r="CJ121" s="985"/>
      <c r="CK121" s="1073"/>
      <c r="CL121" s="1074"/>
      <c r="CM121" s="1074"/>
      <c r="CN121" s="1074"/>
      <c r="CO121" s="1075"/>
      <c r="CP121" s="1083" t="s">
        <v>370</v>
      </c>
      <c r="CQ121" s="1084"/>
      <c r="CR121" s="1084"/>
      <c r="CS121" s="1084"/>
      <c r="CT121" s="1084"/>
      <c r="CU121" s="1084"/>
      <c r="CV121" s="1084"/>
      <c r="CW121" s="1084"/>
      <c r="CX121" s="1084"/>
      <c r="CY121" s="1084"/>
      <c r="CZ121" s="1084"/>
      <c r="DA121" s="1084"/>
      <c r="DB121" s="1084"/>
      <c r="DC121" s="1084"/>
      <c r="DD121" s="1084"/>
      <c r="DE121" s="1084"/>
      <c r="DF121" s="1085"/>
      <c r="DG121" s="989">
        <v>60267</v>
      </c>
      <c r="DH121" s="990"/>
      <c r="DI121" s="990"/>
      <c r="DJ121" s="990"/>
      <c r="DK121" s="990"/>
      <c r="DL121" s="990">
        <v>57445</v>
      </c>
      <c r="DM121" s="990"/>
      <c r="DN121" s="990"/>
      <c r="DO121" s="990"/>
      <c r="DP121" s="990"/>
      <c r="DQ121" s="990">
        <v>56017</v>
      </c>
      <c r="DR121" s="990"/>
      <c r="DS121" s="990"/>
      <c r="DT121" s="990"/>
      <c r="DU121" s="990"/>
      <c r="DV121" s="991">
        <v>0.9</v>
      </c>
      <c r="DW121" s="991"/>
      <c r="DX121" s="991"/>
      <c r="DY121" s="991"/>
      <c r="DZ121" s="992"/>
    </row>
    <row r="122" spans="1:130" s="226" customFormat="1" ht="26.25" customHeight="1" x14ac:dyDescent="0.15">
      <c r="A122" s="1121"/>
      <c r="B122" s="1013"/>
      <c r="C122" s="986" t="s">
        <v>411</v>
      </c>
      <c r="D122" s="987"/>
      <c r="E122" s="987"/>
      <c r="F122" s="987"/>
      <c r="G122" s="987"/>
      <c r="H122" s="987"/>
      <c r="I122" s="987"/>
      <c r="J122" s="987"/>
      <c r="K122" s="987"/>
      <c r="L122" s="987"/>
      <c r="M122" s="987"/>
      <c r="N122" s="987"/>
      <c r="O122" s="987"/>
      <c r="P122" s="987"/>
      <c r="Q122" s="987"/>
      <c r="R122" s="987"/>
      <c r="S122" s="987"/>
      <c r="T122" s="987"/>
      <c r="U122" s="987"/>
      <c r="V122" s="987"/>
      <c r="W122" s="987"/>
      <c r="X122" s="987"/>
      <c r="Y122" s="987"/>
      <c r="Z122" s="988"/>
      <c r="AA122" s="1022" t="s">
        <v>240</v>
      </c>
      <c r="AB122" s="1023"/>
      <c r="AC122" s="1023"/>
      <c r="AD122" s="1023"/>
      <c r="AE122" s="1024"/>
      <c r="AF122" s="1025" t="s">
        <v>240</v>
      </c>
      <c r="AG122" s="1023"/>
      <c r="AH122" s="1023"/>
      <c r="AI122" s="1023"/>
      <c r="AJ122" s="1024"/>
      <c r="AK122" s="1025" t="s">
        <v>240</v>
      </c>
      <c r="AL122" s="1023"/>
      <c r="AM122" s="1023"/>
      <c r="AN122" s="1023"/>
      <c r="AO122" s="1024"/>
      <c r="AP122" s="1026" t="s">
        <v>240</v>
      </c>
      <c r="AQ122" s="1027"/>
      <c r="AR122" s="1027"/>
      <c r="AS122" s="1027"/>
      <c r="AT122" s="1028"/>
      <c r="AU122" s="1058"/>
      <c r="AV122" s="1059"/>
      <c r="AW122" s="1059"/>
      <c r="AX122" s="1059"/>
      <c r="AY122" s="1060"/>
      <c r="AZ122" s="1037" t="s">
        <v>430</v>
      </c>
      <c r="BA122" s="1029"/>
      <c r="BB122" s="1029"/>
      <c r="BC122" s="1029"/>
      <c r="BD122" s="1029"/>
      <c r="BE122" s="1029"/>
      <c r="BF122" s="1029"/>
      <c r="BG122" s="1029"/>
      <c r="BH122" s="1029"/>
      <c r="BI122" s="1029"/>
      <c r="BJ122" s="1029"/>
      <c r="BK122" s="1029"/>
      <c r="BL122" s="1029"/>
      <c r="BM122" s="1029"/>
      <c r="BN122" s="1029"/>
      <c r="BO122" s="1029"/>
      <c r="BP122" s="1030"/>
      <c r="BQ122" s="1063">
        <v>9091342</v>
      </c>
      <c r="BR122" s="1064"/>
      <c r="BS122" s="1064"/>
      <c r="BT122" s="1064"/>
      <c r="BU122" s="1064"/>
      <c r="BV122" s="1064">
        <v>9144280</v>
      </c>
      <c r="BW122" s="1064"/>
      <c r="BX122" s="1064"/>
      <c r="BY122" s="1064"/>
      <c r="BZ122" s="1064"/>
      <c r="CA122" s="1064">
        <v>8713972</v>
      </c>
      <c r="CB122" s="1064"/>
      <c r="CC122" s="1064"/>
      <c r="CD122" s="1064"/>
      <c r="CE122" s="1064"/>
      <c r="CF122" s="1081">
        <v>133.4</v>
      </c>
      <c r="CG122" s="1082"/>
      <c r="CH122" s="1082"/>
      <c r="CI122" s="1082"/>
      <c r="CJ122" s="1082"/>
      <c r="CK122" s="1073"/>
      <c r="CL122" s="1074"/>
      <c r="CM122" s="1074"/>
      <c r="CN122" s="1074"/>
      <c r="CO122" s="1075"/>
      <c r="CP122" s="1083" t="s">
        <v>374</v>
      </c>
      <c r="CQ122" s="1084"/>
      <c r="CR122" s="1084"/>
      <c r="CS122" s="1084"/>
      <c r="CT122" s="1084"/>
      <c r="CU122" s="1084"/>
      <c r="CV122" s="1084"/>
      <c r="CW122" s="1084"/>
      <c r="CX122" s="1084"/>
      <c r="CY122" s="1084"/>
      <c r="CZ122" s="1084"/>
      <c r="DA122" s="1084"/>
      <c r="DB122" s="1084"/>
      <c r="DC122" s="1084"/>
      <c r="DD122" s="1084"/>
      <c r="DE122" s="1084"/>
      <c r="DF122" s="1085"/>
      <c r="DG122" s="989" t="s">
        <v>240</v>
      </c>
      <c r="DH122" s="990"/>
      <c r="DI122" s="990"/>
      <c r="DJ122" s="990"/>
      <c r="DK122" s="990"/>
      <c r="DL122" s="990" t="s">
        <v>240</v>
      </c>
      <c r="DM122" s="990"/>
      <c r="DN122" s="990"/>
      <c r="DO122" s="990"/>
      <c r="DP122" s="990"/>
      <c r="DQ122" s="990" t="s">
        <v>240</v>
      </c>
      <c r="DR122" s="990"/>
      <c r="DS122" s="990"/>
      <c r="DT122" s="990"/>
      <c r="DU122" s="990"/>
      <c r="DV122" s="991" t="s">
        <v>240</v>
      </c>
      <c r="DW122" s="991"/>
      <c r="DX122" s="991"/>
      <c r="DY122" s="991"/>
      <c r="DZ122" s="992"/>
    </row>
    <row r="123" spans="1:130" s="226" customFormat="1" ht="26.25" customHeight="1" x14ac:dyDescent="0.15">
      <c r="A123" s="1121"/>
      <c r="B123" s="1013"/>
      <c r="C123" s="986" t="s">
        <v>417</v>
      </c>
      <c r="D123" s="987"/>
      <c r="E123" s="987"/>
      <c r="F123" s="987"/>
      <c r="G123" s="987"/>
      <c r="H123" s="987"/>
      <c r="I123" s="987"/>
      <c r="J123" s="987"/>
      <c r="K123" s="987"/>
      <c r="L123" s="987"/>
      <c r="M123" s="987"/>
      <c r="N123" s="987"/>
      <c r="O123" s="987"/>
      <c r="P123" s="987"/>
      <c r="Q123" s="987"/>
      <c r="R123" s="987"/>
      <c r="S123" s="987"/>
      <c r="T123" s="987"/>
      <c r="U123" s="987"/>
      <c r="V123" s="987"/>
      <c r="W123" s="987"/>
      <c r="X123" s="987"/>
      <c r="Y123" s="987"/>
      <c r="Z123" s="988"/>
      <c r="AA123" s="1022" t="s">
        <v>240</v>
      </c>
      <c r="AB123" s="1023"/>
      <c r="AC123" s="1023"/>
      <c r="AD123" s="1023"/>
      <c r="AE123" s="1024"/>
      <c r="AF123" s="1025" t="s">
        <v>240</v>
      </c>
      <c r="AG123" s="1023"/>
      <c r="AH123" s="1023"/>
      <c r="AI123" s="1023"/>
      <c r="AJ123" s="1024"/>
      <c r="AK123" s="1025" t="s">
        <v>240</v>
      </c>
      <c r="AL123" s="1023"/>
      <c r="AM123" s="1023"/>
      <c r="AN123" s="1023"/>
      <c r="AO123" s="1024"/>
      <c r="AP123" s="1026" t="s">
        <v>240</v>
      </c>
      <c r="AQ123" s="1027"/>
      <c r="AR123" s="1027"/>
      <c r="AS123" s="1027"/>
      <c r="AT123" s="1028"/>
      <c r="AU123" s="1061"/>
      <c r="AV123" s="1062"/>
      <c r="AW123" s="1062"/>
      <c r="AX123" s="1062"/>
      <c r="AY123" s="1062"/>
      <c r="AZ123" s="247" t="s">
        <v>189</v>
      </c>
      <c r="BA123" s="247"/>
      <c r="BB123" s="247"/>
      <c r="BC123" s="247"/>
      <c r="BD123" s="247"/>
      <c r="BE123" s="247"/>
      <c r="BF123" s="247"/>
      <c r="BG123" s="247"/>
      <c r="BH123" s="247"/>
      <c r="BI123" s="247"/>
      <c r="BJ123" s="247"/>
      <c r="BK123" s="247"/>
      <c r="BL123" s="247"/>
      <c r="BM123" s="247"/>
      <c r="BN123" s="247"/>
      <c r="BO123" s="1041" t="s">
        <v>431</v>
      </c>
      <c r="BP123" s="1069"/>
      <c r="BQ123" s="1127">
        <v>12308731</v>
      </c>
      <c r="BR123" s="1128"/>
      <c r="BS123" s="1128"/>
      <c r="BT123" s="1128"/>
      <c r="BU123" s="1128"/>
      <c r="BV123" s="1128">
        <v>12345743</v>
      </c>
      <c r="BW123" s="1128"/>
      <c r="BX123" s="1128"/>
      <c r="BY123" s="1128"/>
      <c r="BZ123" s="1128"/>
      <c r="CA123" s="1128">
        <v>12558116</v>
      </c>
      <c r="CB123" s="1128"/>
      <c r="CC123" s="1128"/>
      <c r="CD123" s="1128"/>
      <c r="CE123" s="1128"/>
      <c r="CF123" s="1065"/>
      <c r="CG123" s="1066"/>
      <c r="CH123" s="1066"/>
      <c r="CI123" s="1066"/>
      <c r="CJ123" s="1067"/>
      <c r="CK123" s="1073"/>
      <c r="CL123" s="1074"/>
      <c r="CM123" s="1074"/>
      <c r="CN123" s="1074"/>
      <c r="CO123" s="1075"/>
      <c r="CP123" s="1083" t="s">
        <v>372</v>
      </c>
      <c r="CQ123" s="1084"/>
      <c r="CR123" s="1084"/>
      <c r="CS123" s="1084"/>
      <c r="CT123" s="1084"/>
      <c r="CU123" s="1084"/>
      <c r="CV123" s="1084"/>
      <c r="CW123" s="1084"/>
      <c r="CX123" s="1084"/>
      <c r="CY123" s="1084"/>
      <c r="CZ123" s="1084"/>
      <c r="DA123" s="1084"/>
      <c r="DB123" s="1084"/>
      <c r="DC123" s="1084"/>
      <c r="DD123" s="1084"/>
      <c r="DE123" s="1084"/>
      <c r="DF123" s="1085"/>
      <c r="DG123" s="1022" t="s">
        <v>240</v>
      </c>
      <c r="DH123" s="1023"/>
      <c r="DI123" s="1023"/>
      <c r="DJ123" s="1023"/>
      <c r="DK123" s="1024"/>
      <c r="DL123" s="1025" t="s">
        <v>240</v>
      </c>
      <c r="DM123" s="1023"/>
      <c r="DN123" s="1023"/>
      <c r="DO123" s="1023"/>
      <c r="DP123" s="1024"/>
      <c r="DQ123" s="1025" t="s">
        <v>240</v>
      </c>
      <c r="DR123" s="1023"/>
      <c r="DS123" s="1023"/>
      <c r="DT123" s="1023"/>
      <c r="DU123" s="1024"/>
      <c r="DV123" s="1026" t="s">
        <v>240</v>
      </c>
      <c r="DW123" s="1027"/>
      <c r="DX123" s="1027"/>
      <c r="DY123" s="1027"/>
      <c r="DZ123" s="1028"/>
    </row>
    <row r="124" spans="1:130" s="226" customFormat="1" ht="26.25" customHeight="1" thickBot="1" x14ac:dyDescent="0.2">
      <c r="A124" s="1121"/>
      <c r="B124" s="1013"/>
      <c r="C124" s="986" t="s">
        <v>420</v>
      </c>
      <c r="D124" s="987"/>
      <c r="E124" s="987"/>
      <c r="F124" s="987"/>
      <c r="G124" s="987"/>
      <c r="H124" s="987"/>
      <c r="I124" s="987"/>
      <c r="J124" s="987"/>
      <c r="K124" s="987"/>
      <c r="L124" s="987"/>
      <c r="M124" s="987"/>
      <c r="N124" s="987"/>
      <c r="O124" s="987"/>
      <c r="P124" s="987"/>
      <c r="Q124" s="987"/>
      <c r="R124" s="987"/>
      <c r="S124" s="987"/>
      <c r="T124" s="987"/>
      <c r="U124" s="987"/>
      <c r="V124" s="987"/>
      <c r="W124" s="987"/>
      <c r="X124" s="987"/>
      <c r="Y124" s="987"/>
      <c r="Z124" s="988"/>
      <c r="AA124" s="1022" t="s">
        <v>240</v>
      </c>
      <c r="AB124" s="1023"/>
      <c r="AC124" s="1023"/>
      <c r="AD124" s="1023"/>
      <c r="AE124" s="1024"/>
      <c r="AF124" s="1025" t="s">
        <v>240</v>
      </c>
      <c r="AG124" s="1023"/>
      <c r="AH124" s="1023"/>
      <c r="AI124" s="1023"/>
      <c r="AJ124" s="1024"/>
      <c r="AK124" s="1025" t="s">
        <v>240</v>
      </c>
      <c r="AL124" s="1023"/>
      <c r="AM124" s="1023"/>
      <c r="AN124" s="1023"/>
      <c r="AO124" s="1024"/>
      <c r="AP124" s="1026" t="s">
        <v>240</v>
      </c>
      <c r="AQ124" s="1027"/>
      <c r="AR124" s="1027"/>
      <c r="AS124" s="1027"/>
      <c r="AT124" s="1028"/>
      <c r="AU124" s="1123" t="s">
        <v>432</v>
      </c>
      <c r="AV124" s="1124"/>
      <c r="AW124" s="1124"/>
      <c r="AX124" s="1124"/>
      <c r="AY124" s="1124"/>
      <c r="AZ124" s="1124"/>
      <c r="BA124" s="1124"/>
      <c r="BB124" s="1124"/>
      <c r="BC124" s="1124"/>
      <c r="BD124" s="1124"/>
      <c r="BE124" s="1124"/>
      <c r="BF124" s="1124"/>
      <c r="BG124" s="1124"/>
      <c r="BH124" s="1124"/>
      <c r="BI124" s="1124"/>
      <c r="BJ124" s="1124"/>
      <c r="BK124" s="1124"/>
      <c r="BL124" s="1124"/>
      <c r="BM124" s="1124"/>
      <c r="BN124" s="1124"/>
      <c r="BO124" s="1124"/>
      <c r="BP124" s="1125"/>
      <c r="BQ124" s="1126">
        <v>50.4</v>
      </c>
      <c r="BR124" s="1091"/>
      <c r="BS124" s="1091"/>
      <c r="BT124" s="1091"/>
      <c r="BU124" s="1091"/>
      <c r="BV124" s="1091">
        <v>36.200000000000003</v>
      </c>
      <c r="BW124" s="1091"/>
      <c r="BX124" s="1091"/>
      <c r="BY124" s="1091"/>
      <c r="BZ124" s="1091"/>
      <c r="CA124" s="1091">
        <v>20.6</v>
      </c>
      <c r="CB124" s="1091"/>
      <c r="CC124" s="1091"/>
      <c r="CD124" s="1091"/>
      <c r="CE124" s="1091"/>
      <c r="CF124" s="1092"/>
      <c r="CG124" s="1093"/>
      <c r="CH124" s="1093"/>
      <c r="CI124" s="1093"/>
      <c r="CJ124" s="1094"/>
      <c r="CK124" s="1076"/>
      <c r="CL124" s="1076"/>
      <c r="CM124" s="1076"/>
      <c r="CN124" s="1076"/>
      <c r="CO124" s="1077"/>
      <c r="CP124" s="1083" t="s">
        <v>433</v>
      </c>
      <c r="CQ124" s="1084"/>
      <c r="CR124" s="1084"/>
      <c r="CS124" s="1084"/>
      <c r="CT124" s="1084"/>
      <c r="CU124" s="1084"/>
      <c r="CV124" s="1084"/>
      <c r="CW124" s="1084"/>
      <c r="CX124" s="1084"/>
      <c r="CY124" s="1084"/>
      <c r="CZ124" s="1084"/>
      <c r="DA124" s="1084"/>
      <c r="DB124" s="1084"/>
      <c r="DC124" s="1084"/>
      <c r="DD124" s="1084"/>
      <c r="DE124" s="1084"/>
      <c r="DF124" s="1085"/>
      <c r="DG124" s="1068" t="s">
        <v>240</v>
      </c>
      <c r="DH124" s="1050"/>
      <c r="DI124" s="1050"/>
      <c r="DJ124" s="1050"/>
      <c r="DK124" s="1051"/>
      <c r="DL124" s="1049" t="s">
        <v>240</v>
      </c>
      <c r="DM124" s="1050"/>
      <c r="DN124" s="1050"/>
      <c r="DO124" s="1050"/>
      <c r="DP124" s="1051"/>
      <c r="DQ124" s="1049" t="s">
        <v>240</v>
      </c>
      <c r="DR124" s="1050"/>
      <c r="DS124" s="1050"/>
      <c r="DT124" s="1050"/>
      <c r="DU124" s="1051"/>
      <c r="DV124" s="1052" t="s">
        <v>240</v>
      </c>
      <c r="DW124" s="1053"/>
      <c r="DX124" s="1053"/>
      <c r="DY124" s="1053"/>
      <c r="DZ124" s="1054"/>
    </row>
    <row r="125" spans="1:130" s="226" customFormat="1" ht="26.25" customHeight="1" x14ac:dyDescent="0.15">
      <c r="A125" s="1121"/>
      <c r="B125" s="1013"/>
      <c r="C125" s="986" t="s">
        <v>422</v>
      </c>
      <c r="D125" s="987"/>
      <c r="E125" s="987"/>
      <c r="F125" s="987"/>
      <c r="G125" s="987"/>
      <c r="H125" s="987"/>
      <c r="I125" s="987"/>
      <c r="J125" s="987"/>
      <c r="K125" s="987"/>
      <c r="L125" s="987"/>
      <c r="M125" s="987"/>
      <c r="N125" s="987"/>
      <c r="O125" s="987"/>
      <c r="P125" s="987"/>
      <c r="Q125" s="987"/>
      <c r="R125" s="987"/>
      <c r="S125" s="987"/>
      <c r="T125" s="987"/>
      <c r="U125" s="987"/>
      <c r="V125" s="987"/>
      <c r="W125" s="987"/>
      <c r="X125" s="987"/>
      <c r="Y125" s="987"/>
      <c r="Z125" s="988"/>
      <c r="AA125" s="1022" t="s">
        <v>240</v>
      </c>
      <c r="AB125" s="1023"/>
      <c r="AC125" s="1023"/>
      <c r="AD125" s="1023"/>
      <c r="AE125" s="1024"/>
      <c r="AF125" s="1025" t="s">
        <v>240</v>
      </c>
      <c r="AG125" s="1023"/>
      <c r="AH125" s="1023"/>
      <c r="AI125" s="1023"/>
      <c r="AJ125" s="1024"/>
      <c r="AK125" s="1025" t="s">
        <v>240</v>
      </c>
      <c r="AL125" s="1023"/>
      <c r="AM125" s="1023"/>
      <c r="AN125" s="1023"/>
      <c r="AO125" s="1024"/>
      <c r="AP125" s="1026" t="s">
        <v>240</v>
      </c>
      <c r="AQ125" s="1027"/>
      <c r="AR125" s="1027"/>
      <c r="AS125" s="1027"/>
      <c r="AT125" s="1028"/>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1086" t="s">
        <v>434</v>
      </c>
      <c r="CL125" s="1071"/>
      <c r="CM125" s="1071"/>
      <c r="CN125" s="1071"/>
      <c r="CO125" s="1072"/>
      <c r="CP125" s="993" t="s">
        <v>435</v>
      </c>
      <c r="CQ125" s="961"/>
      <c r="CR125" s="961"/>
      <c r="CS125" s="961"/>
      <c r="CT125" s="961"/>
      <c r="CU125" s="961"/>
      <c r="CV125" s="961"/>
      <c r="CW125" s="961"/>
      <c r="CX125" s="961"/>
      <c r="CY125" s="961"/>
      <c r="CZ125" s="961"/>
      <c r="DA125" s="961"/>
      <c r="DB125" s="961"/>
      <c r="DC125" s="961"/>
      <c r="DD125" s="961"/>
      <c r="DE125" s="961"/>
      <c r="DF125" s="962"/>
      <c r="DG125" s="994" t="s">
        <v>240</v>
      </c>
      <c r="DH125" s="995"/>
      <c r="DI125" s="995"/>
      <c r="DJ125" s="995"/>
      <c r="DK125" s="995"/>
      <c r="DL125" s="995" t="s">
        <v>240</v>
      </c>
      <c r="DM125" s="995"/>
      <c r="DN125" s="995"/>
      <c r="DO125" s="995"/>
      <c r="DP125" s="995"/>
      <c r="DQ125" s="995" t="s">
        <v>240</v>
      </c>
      <c r="DR125" s="995"/>
      <c r="DS125" s="995"/>
      <c r="DT125" s="995"/>
      <c r="DU125" s="995"/>
      <c r="DV125" s="996" t="s">
        <v>240</v>
      </c>
      <c r="DW125" s="996"/>
      <c r="DX125" s="996"/>
      <c r="DY125" s="996"/>
      <c r="DZ125" s="997"/>
    </row>
    <row r="126" spans="1:130" s="226" customFormat="1" ht="26.25" customHeight="1" thickBot="1" x14ac:dyDescent="0.2">
      <c r="A126" s="1121"/>
      <c r="B126" s="1013"/>
      <c r="C126" s="986" t="s">
        <v>424</v>
      </c>
      <c r="D126" s="987"/>
      <c r="E126" s="987"/>
      <c r="F126" s="987"/>
      <c r="G126" s="987"/>
      <c r="H126" s="987"/>
      <c r="I126" s="987"/>
      <c r="J126" s="987"/>
      <c r="K126" s="987"/>
      <c r="L126" s="987"/>
      <c r="M126" s="987"/>
      <c r="N126" s="987"/>
      <c r="O126" s="987"/>
      <c r="P126" s="987"/>
      <c r="Q126" s="987"/>
      <c r="R126" s="987"/>
      <c r="S126" s="987"/>
      <c r="T126" s="987"/>
      <c r="U126" s="987"/>
      <c r="V126" s="987"/>
      <c r="W126" s="987"/>
      <c r="X126" s="987"/>
      <c r="Y126" s="987"/>
      <c r="Z126" s="988"/>
      <c r="AA126" s="1022" t="s">
        <v>240</v>
      </c>
      <c r="AB126" s="1023"/>
      <c r="AC126" s="1023"/>
      <c r="AD126" s="1023"/>
      <c r="AE126" s="1024"/>
      <c r="AF126" s="1025" t="s">
        <v>240</v>
      </c>
      <c r="AG126" s="1023"/>
      <c r="AH126" s="1023"/>
      <c r="AI126" s="1023"/>
      <c r="AJ126" s="1024"/>
      <c r="AK126" s="1025" t="s">
        <v>240</v>
      </c>
      <c r="AL126" s="1023"/>
      <c r="AM126" s="1023"/>
      <c r="AN126" s="1023"/>
      <c r="AO126" s="1024"/>
      <c r="AP126" s="1026" t="s">
        <v>240</v>
      </c>
      <c r="AQ126" s="1027"/>
      <c r="AR126" s="1027"/>
      <c r="AS126" s="1027"/>
      <c r="AT126" s="1028"/>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1087"/>
      <c r="CL126" s="1074"/>
      <c r="CM126" s="1074"/>
      <c r="CN126" s="1074"/>
      <c r="CO126" s="1075"/>
      <c r="CP126" s="986" t="s">
        <v>436</v>
      </c>
      <c r="CQ126" s="987"/>
      <c r="CR126" s="987"/>
      <c r="CS126" s="987"/>
      <c r="CT126" s="987"/>
      <c r="CU126" s="987"/>
      <c r="CV126" s="987"/>
      <c r="CW126" s="987"/>
      <c r="CX126" s="987"/>
      <c r="CY126" s="987"/>
      <c r="CZ126" s="987"/>
      <c r="DA126" s="987"/>
      <c r="DB126" s="987"/>
      <c r="DC126" s="987"/>
      <c r="DD126" s="987"/>
      <c r="DE126" s="987"/>
      <c r="DF126" s="988"/>
      <c r="DG126" s="989" t="s">
        <v>240</v>
      </c>
      <c r="DH126" s="990"/>
      <c r="DI126" s="990"/>
      <c r="DJ126" s="990"/>
      <c r="DK126" s="990"/>
      <c r="DL126" s="990" t="s">
        <v>240</v>
      </c>
      <c r="DM126" s="990"/>
      <c r="DN126" s="990"/>
      <c r="DO126" s="990"/>
      <c r="DP126" s="990"/>
      <c r="DQ126" s="990" t="s">
        <v>240</v>
      </c>
      <c r="DR126" s="990"/>
      <c r="DS126" s="990"/>
      <c r="DT126" s="990"/>
      <c r="DU126" s="990"/>
      <c r="DV126" s="991" t="s">
        <v>240</v>
      </c>
      <c r="DW126" s="991"/>
      <c r="DX126" s="991"/>
      <c r="DY126" s="991"/>
      <c r="DZ126" s="992"/>
    </row>
    <row r="127" spans="1:130" s="226" customFormat="1" ht="26.25" customHeight="1" x14ac:dyDescent="0.15">
      <c r="A127" s="1122"/>
      <c r="B127" s="1015"/>
      <c r="C127" s="1037" t="s">
        <v>437</v>
      </c>
      <c r="D127" s="1029"/>
      <c r="E127" s="1029"/>
      <c r="F127" s="1029"/>
      <c r="G127" s="1029"/>
      <c r="H127" s="1029"/>
      <c r="I127" s="1029"/>
      <c r="J127" s="1029"/>
      <c r="K127" s="1029"/>
      <c r="L127" s="1029"/>
      <c r="M127" s="1029"/>
      <c r="N127" s="1029"/>
      <c r="O127" s="1029"/>
      <c r="P127" s="1029"/>
      <c r="Q127" s="1029"/>
      <c r="R127" s="1029"/>
      <c r="S127" s="1029"/>
      <c r="T127" s="1029"/>
      <c r="U127" s="1029"/>
      <c r="V127" s="1029"/>
      <c r="W127" s="1029"/>
      <c r="X127" s="1029"/>
      <c r="Y127" s="1029"/>
      <c r="Z127" s="1030"/>
      <c r="AA127" s="1022">
        <v>89657</v>
      </c>
      <c r="AB127" s="1023"/>
      <c r="AC127" s="1023"/>
      <c r="AD127" s="1023"/>
      <c r="AE127" s="1024"/>
      <c r="AF127" s="1025">
        <v>83992</v>
      </c>
      <c r="AG127" s="1023"/>
      <c r="AH127" s="1023"/>
      <c r="AI127" s="1023"/>
      <c r="AJ127" s="1024"/>
      <c r="AK127" s="1025">
        <v>72196</v>
      </c>
      <c r="AL127" s="1023"/>
      <c r="AM127" s="1023"/>
      <c r="AN127" s="1023"/>
      <c r="AO127" s="1024"/>
      <c r="AP127" s="1026">
        <v>1.1000000000000001</v>
      </c>
      <c r="AQ127" s="1027"/>
      <c r="AR127" s="1027"/>
      <c r="AS127" s="1027"/>
      <c r="AT127" s="1028"/>
      <c r="AU127" s="228"/>
      <c r="AV127" s="228"/>
      <c r="AW127" s="228"/>
      <c r="AX127" s="1095" t="s">
        <v>438</v>
      </c>
      <c r="AY127" s="1096"/>
      <c r="AZ127" s="1096"/>
      <c r="BA127" s="1096"/>
      <c r="BB127" s="1096"/>
      <c r="BC127" s="1096"/>
      <c r="BD127" s="1096"/>
      <c r="BE127" s="1097"/>
      <c r="BF127" s="1098" t="s">
        <v>439</v>
      </c>
      <c r="BG127" s="1096"/>
      <c r="BH127" s="1096"/>
      <c r="BI127" s="1096"/>
      <c r="BJ127" s="1096"/>
      <c r="BK127" s="1096"/>
      <c r="BL127" s="1097"/>
      <c r="BM127" s="1098" t="s">
        <v>440</v>
      </c>
      <c r="BN127" s="1096"/>
      <c r="BO127" s="1096"/>
      <c r="BP127" s="1096"/>
      <c r="BQ127" s="1096"/>
      <c r="BR127" s="1096"/>
      <c r="BS127" s="1097"/>
      <c r="BT127" s="1098" t="s">
        <v>441</v>
      </c>
      <c r="BU127" s="1096"/>
      <c r="BV127" s="1096"/>
      <c r="BW127" s="1096"/>
      <c r="BX127" s="1096"/>
      <c r="BY127" s="1096"/>
      <c r="BZ127" s="1119"/>
      <c r="CA127" s="228"/>
      <c r="CB127" s="228"/>
      <c r="CC127" s="228"/>
      <c r="CD127" s="251"/>
      <c r="CE127" s="251"/>
      <c r="CF127" s="251"/>
      <c r="CG127" s="228"/>
      <c r="CH127" s="228"/>
      <c r="CI127" s="228"/>
      <c r="CJ127" s="250"/>
      <c r="CK127" s="1087"/>
      <c r="CL127" s="1074"/>
      <c r="CM127" s="1074"/>
      <c r="CN127" s="1074"/>
      <c r="CO127" s="1075"/>
      <c r="CP127" s="986" t="s">
        <v>442</v>
      </c>
      <c r="CQ127" s="987"/>
      <c r="CR127" s="987"/>
      <c r="CS127" s="987"/>
      <c r="CT127" s="987"/>
      <c r="CU127" s="987"/>
      <c r="CV127" s="987"/>
      <c r="CW127" s="987"/>
      <c r="CX127" s="987"/>
      <c r="CY127" s="987"/>
      <c r="CZ127" s="987"/>
      <c r="DA127" s="987"/>
      <c r="DB127" s="987"/>
      <c r="DC127" s="987"/>
      <c r="DD127" s="987"/>
      <c r="DE127" s="987"/>
      <c r="DF127" s="988"/>
      <c r="DG127" s="989" t="s">
        <v>240</v>
      </c>
      <c r="DH127" s="990"/>
      <c r="DI127" s="990"/>
      <c r="DJ127" s="990"/>
      <c r="DK127" s="990"/>
      <c r="DL127" s="990" t="s">
        <v>240</v>
      </c>
      <c r="DM127" s="990"/>
      <c r="DN127" s="990"/>
      <c r="DO127" s="990"/>
      <c r="DP127" s="990"/>
      <c r="DQ127" s="990" t="s">
        <v>240</v>
      </c>
      <c r="DR127" s="990"/>
      <c r="DS127" s="990"/>
      <c r="DT127" s="990"/>
      <c r="DU127" s="990"/>
      <c r="DV127" s="991" t="s">
        <v>240</v>
      </c>
      <c r="DW127" s="991"/>
      <c r="DX127" s="991"/>
      <c r="DY127" s="991"/>
      <c r="DZ127" s="992"/>
    </row>
    <row r="128" spans="1:130" s="226" customFormat="1" ht="26.25" customHeight="1" thickBot="1" x14ac:dyDescent="0.2">
      <c r="A128" s="1105" t="s">
        <v>443</v>
      </c>
      <c r="B128" s="1106"/>
      <c r="C128" s="1106"/>
      <c r="D128" s="1106"/>
      <c r="E128" s="1106"/>
      <c r="F128" s="1106"/>
      <c r="G128" s="1106"/>
      <c r="H128" s="1106"/>
      <c r="I128" s="1106"/>
      <c r="J128" s="1106"/>
      <c r="K128" s="1106"/>
      <c r="L128" s="1106"/>
      <c r="M128" s="1106"/>
      <c r="N128" s="1106"/>
      <c r="O128" s="1106"/>
      <c r="P128" s="1106"/>
      <c r="Q128" s="1106"/>
      <c r="R128" s="1106"/>
      <c r="S128" s="1106"/>
      <c r="T128" s="1106"/>
      <c r="U128" s="1106"/>
      <c r="V128" s="1106"/>
      <c r="W128" s="1107" t="s">
        <v>444</v>
      </c>
      <c r="X128" s="1107"/>
      <c r="Y128" s="1107"/>
      <c r="Z128" s="1108"/>
      <c r="AA128" s="1109">
        <v>72093</v>
      </c>
      <c r="AB128" s="1110"/>
      <c r="AC128" s="1110"/>
      <c r="AD128" s="1110"/>
      <c r="AE128" s="1111"/>
      <c r="AF128" s="1112">
        <v>54106</v>
      </c>
      <c r="AG128" s="1110"/>
      <c r="AH128" s="1110"/>
      <c r="AI128" s="1110"/>
      <c r="AJ128" s="1111"/>
      <c r="AK128" s="1112">
        <v>54066</v>
      </c>
      <c r="AL128" s="1110"/>
      <c r="AM128" s="1110"/>
      <c r="AN128" s="1110"/>
      <c r="AO128" s="1111"/>
      <c r="AP128" s="1113"/>
      <c r="AQ128" s="1114"/>
      <c r="AR128" s="1114"/>
      <c r="AS128" s="1114"/>
      <c r="AT128" s="1115"/>
      <c r="AU128" s="228"/>
      <c r="AV128" s="228"/>
      <c r="AW128" s="228"/>
      <c r="AX128" s="960" t="s">
        <v>445</v>
      </c>
      <c r="AY128" s="961"/>
      <c r="AZ128" s="961"/>
      <c r="BA128" s="961"/>
      <c r="BB128" s="961"/>
      <c r="BC128" s="961"/>
      <c r="BD128" s="961"/>
      <c r="BE128" s="962"/>
      <c r="BF128" s="1116" t="s">
        <v>240</v>
      </c>
      <c r="BG128" s="1117"/>
      <c r="BH128" s="1117"/>
      <c r="BI128" s="1117"/>
      <c r="BJ128" s="1117"/>
      <c r="BK128" s="1117"/>
      <c r="BL128" s="1118"/>
      <c r="BM128" s="1116">
        <v>13.92</v>
      </c>
      <c r="BN128" s="1117"/>
      <c r="BO128" s="1117"/>
      <c r="BP128" s="1117"/>
      <c r="BQ128" s="1117"/>
      <c r="BR128" s="1117"/>
      <c r="BS128" s="1118"/>
      <c r="BT128" s="1116">
        <v>20</v>
      </c>
      <c r="BU128" s="1117"/>
      <c r="BV128" s="1117"/>
      <c r="BW128" s="1117"/>
      <c r="BX128" s="1117"/>
      <c r="BY128" s="1117"/>
      <c r="BZ128" s="1140"/>
      <c r="CA128" s="251"/>
      <c r="CB128" s="251"/>
      <c r="CC128" s="251"/>
      <c r="CD128" s="251"/>
      <c r="CE128" s="251"/>
      <c r="CF128" s="251"/>
      <c r="CG128" s="228"/>
      <c r="CH128" s="228"/>
      <c r="CI128" s="228"/>
      <c r="CJ128" s="250"/>
      <c r="CK128" s="1088"/>
      <c r="CL128" s="1089"/>
      <c r="CM128" s="1089"/>
      <c r="CN128" s="1089"/>
      <c r="CO128" s="1090"/>
      <c r="CP128" s="1099" t="s">
        <v>446</v>
      </c>
      <c r="CQ128" s="790"/>
      <c r="CR128" s="790"/>
      <c r="CS128" s="790"/>
      <c r="CT128" s="790"/>
      <c r="CU128" s="790"/>
      <c r="CV128" s="790"/>
      <c r="CW128" s="790"/>
      <c r="CX128" s="790"/>
      <c r="CY128" s="790"/>
      <c r="CZ128" s="790"/>
      <c r="DA128" s="790"/>
      <c r="DB128" s="790"/>
      <c r="DC128" s="790"/>
      <c r="DD128" s="790"/>
      <c r="DE128" s="790"/>
      <c r="DF128" s="1100"/>
      <c r="DG128" s="1101" t="s">
        <v>240</v>
      </c>
      <c r="DH128" s="1102"/>
      <c r="DI128" s="1102"/>
      <c r="DJ128" s="1102"/>
      <c r="DK128" s="1102"/>
      <c r="DL128" s="1102" t="s">
        <v>240</v>
      </c>
      <c r="DM128" s="1102"/>
      <c r="DN128" s="1102"/>
      <c r="DO128" s="1102"/>
      <c r="DP128" s="1102"/>
      <c r="DQ128" s="1102" t="s">
        <v>240</v>
      </c>
      <c r="DR128" s="1102"/>
      <c r="DS128" s="1102"/>
      <c r="DT128" s="1102"/>
      <c r="DU128" s="1102"/>
      <c r="DV128" s="1103" t="s">
        <v>240</v>
      </c>
      <c r="DW128" s="1103"/>
      <c r="DX128" s="1103"/>
      <c r="DY128" s="1103"/>
      <c r="DZ128" s="1104"/>
    </row>
    <row r="129" spans="1:131" s="226" customFormat="1" ht="26.25" customHeight="1" x14ac:dyDescent="0.15">
      <c r="A129" s="998" t="s">
        <v>106</v>
      </c>
      <c r="B129" s="999"/>
      <c r="C129" s="999"/>
      <c r="D129" s="999"/>
      <c r="E129" s="999"/>
      <c r="F129" s="999"/>
      <c r="G129" s="999"/>
      <c r="H129" s="999"/>
      <c r="I129" s="999"/>
      <c r="J129" s="999"/>
      <c r="K129" s="999"/>
      <c r="L129" s="999"/>
      <c r="M129" s="999"/>
      <c r="N129" s="999"/>
      <c r="O129" s="999"/>
      <c r="P129" s="999"/>
      <c r="Q129" s="999"/>
      <c r="R129" s="999"/>
      <c r="S129" s="999"/>
      <c r="T129" s="999"/>
      <c r="U129" s="999"/>
      <c r="V129" s="999"/>
      <c r="W129" s="1134" t="s">
        <v>447</v>
      </c>
      <c r="X129" s="1135"/>
      <c r="Y129" s="1135"/>
      <c r="Z129" s="1136"/>
      <c r="AA129" s="1022">
        <v>6850340</v>
      </c>
      <c r="AB129" s="1023"/>
      <c r="AC129" s="1023"/>
      <c r="AD129" s="1023"/>
      <c r="AE129" s="1024"/>
      <c r="AF129" s="1025">
        <v>7126818</v>
      </c>
      <c r="AG129" s="1023"/>
      <c r="AH129" s="1023"/>
      <c r="AI129" s="1023"/>
      <c r="AJ129" s="1024"/>
      <c r="AK129" s="1025">
        <v>7402147</v>
      </c>
      <c r="AL129" s="1023"/>
      <c r="AM129" s="1023"/>
      <c r="AN129" s="1023"/>
      <c r="AO129" s="1024"/>
      <c r="AP129" s="1137"/>
      <c r="AQ129" s="1138"/>
      <c r="AR129" s="1138"/>
      <c r="AS129" s="1138"/>
      <c r="AT129" s="1139"/>
      <c r="AU129" s="229"/>
      <c r="AV129" s="229"/>
      <c r="AW129" s="229"/>
      <c r="AX129" s="1129" t="s">
        <v>448</v>
      </c>
      <c r="AY129" s="987"/>
      <c r="AZ129" s="987"/>
      <c r="BA129" s="987"/>
      <c r="BB129" s="987"/>
      <c r="BC129" s="987"/>
      <c r="BD129" s="987"/>
      <c r="BE129" s="988"/>
      <c r="BF129" s="1130" t="s">
        <v>240</v>
      </c>
      <c r="BG129" s="1131"/>
      <c r="BH129" s="1131"/>
      <c r="BI129" s="1131"/>
      <c r="BJ129" s="1131"/>
      <c r="BK129" s="1131"/>
      <c r="BL129" s="1132"/>
      <c r="BM129" s="1130">
        <v>18.920000000000002</v>
      </c>
      <c r="BN129" s="1131"/>
      <c r="BO129" s="1131"/>
      <c r="BP129" s="1131"/>
      <c r="BQ129" s="1131"/>
      <c r="BR129" s="1131"/>
      <c r="BS129" s="1132"/>
      <c r="BT129" s="1130">
        <v>30</v>
      </c>
      <c r="BU129" s="1131"/>
      <c r="BV129" s="1131"/>
      <c r="BW129" s="1131"/>
      <c r="BX129" s="1131"/>
      <c r="BY129" s="1131"/>
      <c r="BZ129" s="1133"/>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998" t="s">
        <v>449</v>
      </c>
      <c r="B130" s="999"/>
      <c r="C130" s="999"/>
      <c r="D130" s="999"/>
      <c r="E130" s="999"/>
      <c r="F130" s="999"/>
      <c r="G130" s="999"/>
      <c r="H130" s="999"/>
      <c r="I130" s="999"/>
      <c r="J130" s="999"/>
      <c r="K130" s="999"/>
      <c r="L130" s="999"/>
      <c r="M130" s="999"/>
      <c r="N130" s="999"/>
      <c r="O130" s="999"/>
      <c r="P130" s="999"/>
      <c r="Q130" s="999"/>
      <c r="R130" s="999"/>
      <c r="S130" s="999"/>
      <c r="T130" s="999"/>
      <c r="U130" s="999"/>
      <c r="V130" s="999"/>
      <c r="W130" s="1134" t="s">
        <v>450</v>
      </c>
      <c r="X130" s="1135"/>
      <c r="Y130" s="1135"/>
      <c r="Z130" s="1136"/>
      <c r="AA130" s="1022">
        <v>903415</v>
      </c>
      <c r="AB130" s="1023"/>
      <c r="AC130" s="1023"/>
      <c r="AD130" s="1023"/>
      <c r="AE130" s="1024"/>
      <c r="AF130" s="1025">
        <v>893737</v>
      </c>
      <c r="AG130" s="1023"/>
      <c r="AH130" s="1023"/>
      <c r="AI130" s="1023"/>
      <c r="AJ130" s="1024"/>
      <c r="AK130" s="1025">
        <v>872186</v>
      </c>
      <c r="AL130" s="1023"/>
      <c r="AM130" s="1023"/>
      <c r="AN130" s="1023"/>
      <c r="AO130" s="1024"/>
      <c r="AP130" s="1137"/>
      <c r="AQ130" s="1138"/>
      <c r="AR130" s="1138"/>
      <c r="AS130" s="1138"/>
      <c r="AT130" s="1139"/>
      <c r="AU130" s="229"/>
      <c r="AV130" s="229"/>
      <c r="AW130" s="229"/>
      <c r="AX130" s="1129" t="s">
        <v>451</v>
      </c>
      <c r="AY130" s="987"/>
      <c r="AZ130" s="987"/>
      <c r="BA130" s="987"/>
      <c r="BB130" s="987"/>
      <c r="BC130" s="987"/>
      <c r="BD130" s="987"/>
      <c r="BE130" s="988"/>
      <c r="BF130" s="1165">
        <v>9.1</v>
      </c>
      <c r="BG130" s="1166"/>
      <c r="BH130" s="1166"/>
      <c r="BI130" s="1166"/>
      <c r="BJ130" s="1166"/>
      <c r="BK130" s="1166"/>
      <c r="BL130" s="1167"/>
      <c r="BM130" s="1165">
        <v>25</v>
      </c>
      <c r="BN130" s="1166"/>
      <c r="BO130" s="1166"/>
      <c r="BP130" s="1166"/>
      <c r="BQ130" s="1166"/>
      <c r="BR130" s="1166"/>
      <c r="BS130" s="1167"/>
      <c r="BT130" s="1165">
        <v>35</v>
      </c>
      <c r="BU130" s="1166"/>
      <c r="BV130" s="1166"/>
      <c r="BW130" s="1166"/>
      <c r="BX130" s="1166"/>
      <c r="BY130" s="1166"/>
      <c r="BZ130" s="1168"/>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1169"/>
      <c r="B131" s="1170"/>
      <c r="C131" s="1170"/>
      <c r="D131" s="1170"/>
      <c r="E131" s="1170"/>
      <c r="F131" s="1170"/>
      <c r="G131" s="1170"/>
      <c r="H131" s="1170"/>
      <c r="I131" s="1170"/>
      <c r="J131" s="1170"/>
      <c r="K131" s="1170"/>
      <c r="L131" s="1170"/>
      <c r="M131" s="1170"/>
      <c r="N131" s="1170"/>
      <c r="O131" s="1170"/>
      <c r="P131" s="1170"/>
      <c r="Q131" s="1170"/>
      <c r="R131" s="1170"/>
      <c r="S131" s="1170"/>
      <c r="T131" s="1170"/>
      <c r="U131" s="1170"/>
      <c r="V131" s="1170"/>
      <c r="W131" s="1171" t="s">
        <v>452</v>
      </c>
      <c r="X131" s="1172"/>
      <c r="Y131" s="1172"/>
      <c r="Z131" s="1173"/>
      <c r="AA131" s="1068">
        <v>5946925</v>
      </c>
      <c r="AB131" s="1050"/>
      <c r="AC131" s="1050"/>
      <c r="AD131" s="1050"/>
      <c r="AE131" s="1051"/>
      <c r="AF131" s="1049">
        <v>6233081</v>
      </c>
      <c r="AG131" s="1050"/>
      <c r="AH131" s="1050"/>
      <c r="AI131" s="1050"/>
      <c r="AJ131" s="1051"/>
      <c r="AK131" s="1049">
        <v>6529961</v>
      </c>
      <c r="AL131" s="1050"/>
      <c r="AM131" s="1050"/>
      <c r="AN131" s="1050"/>
      <c r="AO131" s="1051"/>
      <c r="AP131" s="1174"/>
      <c r="AQ131" s="1175"/>
      <c r="AR131" s="1175"/>
      <c r="AS131" s="1175"/>
      <c r="AT131" s="1176"/>
      <c r="AU131" s="229"/>
      <c r="AV131" s="229"/>
      <c r="AW131" s="229"/>
      <c r="AX131" s="1147" t="s">
        <v>453</v>
      </c>
      <c r="AY131" s="790"/>
      <c r="AZ131" s="790"/>
      <c r="BA131" s="790"/>
      <c r="BB131" s="790"/>
      <c r="BC131" s="790"/>
      <c r="BD131" s="790"/>
      <c r="BE131" s="1100"/>
      <c r="BF131" s="1148">
        <v>20.6</v>
      </c>
      <c r="BG131" s="1149"/>
      <c r="BH131" s="1149"/>
      <c r="BI131" s="1149"/>
      <c r="BJ131" s="1149"/>
      <c r="BK131" s="1149"/>
      <c r="BL131" s="1150"/>
      <c r="BM131" s="1148">
        <v>350</v>
      </c>
      <c r="BN131" s="1149"/>
      <c r="BO131" s="1149"/>
      <c r="BP131" s="1149"/>
      <c r="BQ131" s="1149"/>
      <c r="BR131" s="1149"/>
      <c r="BS131" s="1150"/>
      <c r="BT131" s="1151"/>
      <c r="BU131" s="1152"/>
      <c r="BV131" s="1152"/>
      <c r="BW131" s="1152"/>
      <c r="BX131" s="1152"/>
      <c r="BY131" s="1152"/>
      <c r="BZ131" s="1153"/>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1154" t="s">
        <v>454</v>
      </c>
      <c r="B132" s="1155"/>
      <c r="C132" s="1155"/>
      <c r="D132" s="1155"/>
      <c r="E132" s="1155"/>
      <c r="F132" s="1155"/>
      <c r="G132" s="1155"/>
      <c r="H132" s="1155"/>
      <c r="I132" s="1155"/>
      <c r="J132" s="1155"/>
      <c r="K132" s="1155"/>
      <c r="L132" s="1155"/>
      <c r="M132" s="1155"/>
      <c r="N132" s="1155"/>
      <c r="O132" s="1155"/>
      <c r="P132" s="1155"/>
      <c r="Q132" s="1155"/>
      <c r="R132" s="1155"/>
      <c r="S132" s="1155"/>
      <c r="T132" s="1155"/>
      <c r="U132" s="1155"/>
      <c r="V132" s="1158" t="s">
        <v>455</v>
      </c>
      <c r="W132" s="1158"/>
      <c r="X132" s="1158"/>
      <c r="Y132" s="1158"/>
      <c r="Z132" s="1159"/>
      <c r="AA132" s="1160">
        <v>9.2803255460000003</v>
      </c>
      <c r="AB132" s="1161"/>
      <c r="AC132" s="1161"/>
      <c r="AD132" s="1161"/>
      <c r="AE132" s="1162"/>
      <c r="AF132" s="1163">
        <v>9.4718647170000008</v>
      </c>
      <c r="AG132" s="1161"/>
      <c r="AH132" s="1161"/>
      <c r="AI132" s="1161"/>
      <c r="AJ132" s="1162"/>
      <c r="AK132" s="1163">
        <v>8.8172195819999999</v>
      </c>
      <c r="AL132" s="1161"/>
      <c r="AM132" s="1161"/>
      <c r="AN132" s="1161"/>
      <c r="AO132" s="1162"/>
      <c r="AP132" s="1065"/>
      <c r="AQ132" s="1066"/>
      <c r="AR132" s="1066"/>
      <c r="AS132" s="1066"/>
      <c r="AT132" s="1164"/>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1156"/>
      <c r="B133" s="1157"/>
      <c r="C133" s="1157"/>
      <c r="D133" s="1157"/>
      <c r="E133" s="1157"/>
      <c r="F133" s="1157"/>
      <c r="G133" s="1157"/>
      <c r="H133" s="1157"/>
      <c r="I133" s="1157"/>
      <c r="J133" s="1157"/>
      <c r="K133" s="1157"/>
      <c r="L133" s="1157"/>
      <c r="M133" s="1157"/>
      <c r="N133" s="1157"/>
      <c r="O133" s="1157"/>
      <c r="P133" s="1157"/>
      <c r="Q133" s="1157"/>
      <c r="R133" s="1157"/>
      <c r="S133" s="1157"/>
      <c r="T133" s="1157"/>
      <c r="U133" s="1157"/>
      <c r="V133" s="1141" t="s">
        <v>456</v>
      </c>
      <c r="W133" s="1141"/>
      <c r="X133" s="1141"/>
      <c r="Y133" s="1141"/>
      <c r="Z133" s="1142"/>
      <c r="AA133" s="1143">
        <v>10.199999999999999</v>
      </c>
      <c r="AB133" s="1144"/>
      <c r="AC133" s="1144"/>
      <c r="AD133" s="1144"/>
      <c r="AE133" s="1145"/>
      <c r="AF133" s="1143">
        <v>9.4</v>
      </c>
      <c r="AG133" s="1144"/>
      <c r="AH133" s="1144"/>
      <c r="AI133" s="1144"/>
      <c r="AJ133" s="1145"/>
      <c r="AK133" s="1143">
        <v>9.1</v>
      </c>
      <c r="AL133" s="1144"/>
      <c r="AM133" s="1144"/>
      <c r="AN133" s="1144"/>
      <c r="AO133" s="1145"/>
      <c r="AP133" s="1092"/>
      <c r="AQ133" s="1093"/>
      <c r="AR133" s="1093"/>
      <c r="AS133" s="1093"/>
      <c r="AT133" s="1146"/>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qKW36ldZollpNqL8LCTvIYl47+c1nhbm2SN0Hxs1f/j7BX/x6Zdt9z2YmBSOh3yorly5DG/P2B/qJ3RcePPzXA==" saltValue="Y0bjtvqwoilYj3pG7vAZz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457</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sheetProtection password="C5BB"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topLeftCell="BC28" zoomScaleNormal="100" zoomScaleSheetLayoutView="55" workbookViewId="0"/>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pE0+zf7wSrkL/Nv9YH0LlQWCFDCHA6Zp0lFBxM459dcSoDuxz67S1w7CW8daPeLGp8P0LYugwxqaj8l+VN/5OA==" saltValue="rFSsN48joDQ9tmyhREbqhA==" spinCount="100000" sheet="1" objects="1" scenarios="1"/>
  <dataConsolidate/>
  <phoneticPr fontId="2"/>
  <printOptions horizontalCentered="1" verticalCentered="1"/>
  <pageMargins left="0" right="0" top="0" bottom="0" header="0" footer="0"/>
  <pageSetup paperSize="9" scale="49" orientation="landscape" horizontalDpi="300" verticalDpi="30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topLeftCell="A49" workbookViewId="0"/>
  </sheetViews>
  <sheetFormatPr defaultColWidth="0" defaultRowHeight="13.5" customHeight="1" zeroHeight="1" x14ac:dyDescent="0.15"/>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458</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459</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78" t="s">
        <v>460</v>
      </c>
      <c r="AP7" s="268"/>
      <c r="AQ7" s="269" t="s">
        <v>461</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79"/>
      <c r="AP8" s="274" t="s">
        <v>462</v>
      </c>
      <c r="AQ8" s="275" t="s">
        <v>463</v>
      </c>
      <c r="AR8" s="276" t="s">
        <v>464</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80" t="s">
        <v>465</v>
      </c>
      <c r="AL9" s="1181"/>
      <c r="AM9" s="1181"/>
      <c r="AN9" s="1182"/>
      <c r="AO9" s="277">
        <v>2137461</v>
      </c>
      <c r="AP9" s="277">
        <v>87268</v>
      </c>
      <c r="AQ9" s="278">
        <v>87308</v>
      </c>
      <c r="AR9" s="279">
        <v>0</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80" t="s">
        <v>466</v>
      </c>
      <c r="AL10" s="1181"/>
      <c r="AM10" s="1181"/>
      <c r="AN10" s="1182"/>
      <c r="AO10" s="280">
        <v>372004</v>
      </c>
      <c r="AP10" s="280">
        <v>15188</v>
      </c>
      <c r="AQ10" s="281">
        <v>7758</v>
      </c>
      <c r="AR10" s="282">
        <v>95.8</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80" t="s">
        <v>467</v>
      </c>
      <c r="AL11" s="1181"/>
      <c r="AM11" s="1181"/>
      <c r="AN11" s="1182"/>
      <c r="AO11" s="280">
        <v>34421</v>
      </c>
      <c r="AP11" s="280">
        <v>1405</v>
      </c>
      <c r="AQ11" s="281">
        <v>2064</v>
      </c>
      <c r="AR11" s="282">
        <v>-31.9</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80" t="s">
        <v>468</v>
      </c>
      <c r="AL12" s="1181"/>
      <c r="AM12" s="1181"/>
      <c r="AN12" s="1182"/>
      <c r="AO12" s="280" t="s">
        <v>469</v>
      </c>
      <c r="AP12" s="280" t="s">
        <v>469</v>
      </c>
      <c r="AQ12" s="281">
        <v>9</v>
      </c>
      <c r="AR12" s="282" t="s">
        <v>469</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80" t="s">
        <v>470</v>
      </c>
      <c r="AL13" s="1181"/>
      <c r="AM13" s="1181"/>
      <c r="AN13" s="1182"/>
      <c r="AO13" s="280">
        <v>58647</v>
      </c>
      <c r="AP13" s="280">
        <v>2394</v>
      </c>
      <c r="AQ13" s="281">
        <v>2858</v>
      </c>
      <c r="AR13" s="282">
        <v>-16.2</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80" t="s">
        <v>471</v>
      </c>
      <c r="AL14" s="1181"/>
      <c r="AM14" s="1181"/>
      <c r="AN14" s="1182"/>
      <c r="AO14" s="280">
        <v>29138</v>
      </c>
      <c r="AP14" s="280">
        <v>1190</v>
      </c>
      <c r="AQ14" s="281">
        <v>1616</v>
      </c>
      <c r="AR14" s="282">
        <v>-26.4</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83" t="s">
        <v>472</v>
      </c>
      <c r="AL15" s="1184"/>
      <c r="AM15" s="1184"/>
      <c r="AN15" s="1185"/>
      <c r="AO15" s="280">
        <v>-135387</v>
      </c>
      <c r="AP15" s="280">
        <v>-5528</v>
      </c>
      <c r="AQ15" s="281">
        <v>-6164</v>
      </c>
      <c r="AR15" s="282">
        <v>-10.3</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83" t="s">
        <v>189</v>
      </c>
      <c r="AL16" s="1184"/>
      <c r="AM16" s="1184"/>
      <c r="AN16" s="1185"/>
      <c r="AO16" s="280">
        <v>2496284</v>
      </c>
      <c r="AP16" s="280">
        <v>101918</v>
      </c>
      <c r="AQ16" s="281">
        <v>95448</v>
      </c>
      <c r="AR16" s="282">
        <v>6.8</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473</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474</v>
      </c>
      <c r="AP20" s="289" t="s">
        <v>475</v>
      </c>
      <c r="AQ20" s="290" t="s">
        <v>476</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186" t="s">
        <v>477</v>
      </c>
      <c r="AL21" s="1187"/>
      <c r="AM21" s="1187"/>
      <c r="AN21" s="1188"/>
      <c r="AO21" s="293">
        <v>8.0399999999999991</v>
      </c>
      <c r="AP21" s="294">
        <v>8.85</v>
      </c>
      <c r="AQ21" s="295">
        <v>-0.81</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186" t="s">
        <v>478</v>
      </c>
      <c r="AL22" s="1187"/>
      <c r="AM22" s="1187"/>
      <c r="AN22" s="1188"/>
      <c r="AO22" s="298">
        <v>97.7</v>
      </c>
      <c r="AP22" s="299">
        <v>97.5</v>
      </c>
      <c r="AQ22" s="300">
        <v>0.2</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77" t="s">
        <v>479</v>
      </c>
      <c r="B26" s="1177"/>
      <c r="C26" s="1177"/>
      <c r="D26" s="1177"/>
      <c r="E26" s="1177"/>
      <c r="F26" s="1177"/>
      <c r="G26" s="1177"/>
      <c r="H26" s="1177"/>
      <c r="I26" s="1177"/>
      <c r="J26" s="1177"/>
      <c r="K26" s="1177"/>
      <c r="L26" s="1177"/>
      <c r="M26" s="1177"/>
      <c r="N26" s="1177"/>
      <c r="O26" s="1177"/>
      <c r="P26" s="1177"/>
      <c r="Q26" s="1177"/>
      <c r="R26" s="1177"/>
      <c r="S26" s="1177"/>
      <c r="T26" s="1177"/>
      <c r="U26" s="1177"/>
      <c r="V26" s="1177"/>
      <c r="W26" s="1177"/>
      <c r="X26" s="1177"/>
      <c r="Y26" s="1177"/>
      <c r="Z26" s="1177"/>
      <c r="AA26" s="1177"/>
      <c r="AB26" s="1177"/>
      <c r="AC26" s="1177"/>
      <c r="AD26" s="1177"/>
      <c r="AE26" s="1177"/>
      <c r="AF26" s="1177"/>
      <c r="AG26" s="1177"/>
      <c r="AH26" s="1177"/>
      <c r="AI26" s="1177"/>
      <c r="AJ26" s="1177"/>
      <c r="AK26" s="1177"/>
      <c r="AL26" s="1177"/>
      <c r="AM26" s="1177"/>
      <c r="AN26" s="1177"/>
      <c r="AO26" s="1177"/>
      <c r="AP26" s="1177"/>
      <c r="AQ26" s="1177"/>
      <c r="AR26" s="1177"/>
      <c r="AS26" s="1177"/>
      <c r="AT26" s="263"/>
    </row>
    <row r="27" spans="1:46" x14ac:dyDescent="0.15">
      <c r="A27" s="305"/>
      <c r="AO27" s="258"/>
      <c r="AP27" s="258"/>
      <c r="AQ27" s="258"/>
      <c r="AR27" s="258"/>
      <c r="AS27" s="258"/>
      <c r="AT27" s="258"/>
    </row>
    <row r="28" spans="1:46" ht="17.25" x14ac:dyDescent="0.15">
      <c r="A28" s="259" t="s">
        <v>480</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481</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78" t="s">
        <v>460</v>
      </c>
      <c r="AP30" s="268"/>
      <c r="AQ30" s="269" t="s">
        <v>461</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79"/>
      <c r="AP31" s="274" t="s">
        <v>462</v>
      </c>
      <c r="AQ31" s="275" t="s">
        <v>463</v>
      </c>
      <c r="AR31" s="276" t="s">
        <v>464</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94" t="s">
        <v>482</v>
      </c>
      <c r="AL32" s="1195"/>
      <c r="AM32" s="1195"/>
      <c r="AN32" s="1196"/>
      <c r="AO32" s="308">
        <v>1172588</v>
      </c>
      <c r="AP32" s="308">
        <v>47874</v>
      </c>
      <c r="AQ32" s="309">
        <v>54035</v>
      </c>
      <c r="AR32" s="310">
        <v>-11.4</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94" t="s">
        <v>483</v>
      </c>
      <c r="AL33" s="1195"/>
      <c r="AM33" s="1195"/>
      <c r="AN33" s="1196"/>
      <c r="AO33" s="308" t="s">
        <v>469</v>
      </c>
      <c r="AP33" s="308" t="s">
        <v>469</v>
      </c>
      <c r="AQ33" s="309" t="s">
        <v>469</v>
      </c>
      <c r="AR33" s="310" t="s">
        <v>469</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94" t="s">
        <v>484</v>
      </c>
      <c r="AL34" s="1195"/>
      <c r="AM34" s="1195"/>
      <c r="AN34" s="1196"/>
      <c r="AO34" s="308" t="s">
        <v>469</v>
      </c>
      <c r="AP34" s="308" t="s">
        <v>469</v>
      </c>
      <c r="AQ34" s="309">
        <v>20</v>
      </c>
      <c r="AR34" s="310" t="s">
        <v>469</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94" t="s">
        <v>485</v>
      </c>
      <c r="AL35" s="1195"/>
      <c r="AM35" s="1195"/>
      <c r="AN35" s="1196"/>
      <c r="AO35" s="308">
        <v>257229</v>
      </c>
      <c r="AP35" s="308">
        <v>10502</v>
      </c>
      <c r="AQ35" s="309">
        <v>18791</v>
      </c>
      <c r="AR35" s="310">
        <v>-44.1</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94" t="s">
        <v>486</v>
      </c>
      <c r="AL36" s="1195"/>
      <c r="AM36" s="1195"/>
      <c r="AN36" s="1196"/>
      <c r="AO36" s="308" t="s">
        <v>469</v>
      </c>
      <c r="AP36" s="308" t="s">
        <v>469</v>
      </c>
      <c r="AQ36" s="309">
        <v>2664</v>
      </c>
      <c r="AR36" s="310" t="s">
        <v>469</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94" t="s">
        <v>487</v>
      </c>
      <c r="AL37" s="1195"/>
      <c r="AM37" s="1195"/>
      <c r="AN37" s="1196"/>
      <c r="AO37" s="308">
        <v>72196</v>
      </c>
      <c r="AP37" s="308">
        <v>2948</v>
      </c>
      <c r="AQ37" s="309">
        <v>620</v>
      </c>
      <c r="AR37" s="310">
        <v>375.5</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97" t="s">
        <v>488</v>
      </c>
      <c r="AL38" s="1198"/>
      <c r="AM38" s="1198"/>
      <c r="AN38" s="1199"/>
      <c r="AO38" s="311" t="s">
        <v>469</v>
      </c>
      <c r="AP38" s="311" t="s">
        <v>469</v>
      </c>
      <c r="AQ38" s="312">
        <v>2</v>
      </c>
      <c r="AR38" s="300" t="s">
        <v>469</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97" t="s">
        <v>489</v>
      </c>
      <c r="AL39" s="1198"/>
      <c r="AM39" s="1198"/>
      <c r="AN39" s="1199"/>
      <c r="AO39" s="308">
        <v>-54066</v>
      </c>
      <c r="AP39" s="308">
        <v>-2207</v>
      </c>
      <c r="AQ39" s="309">
        <v>-4196</v>
      </c>
      <c r="AR39" s="310">
        <v>-47.4</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94" t="s">
        <v>490</v>
      </c>
      <c r="AL40" s="1195"/>
      <c r="AM40" s="1195"/>
      <c r="AN40" s="1196"/>
      <c r="AO40" s="308">
        <v>-872186</v>
      </c>
      <c r="AP40" s="308">
        <v>-35610</v>
      </c>
      <c r="AQ40" s="309">
        <v>-50476</v>
      </c>
      <c r="AR40" s="310">
        <v>-29.5</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200" t="s">
        <v>279</v>
      </c>
      <c r="AL41" s="1201"/>
      <c r="AM41" s="1201"/>
      <c r="AN41" s="1202"/>
      <c r="AO41" s="308">
        <v>575761</v>
      </c>
      <c r="AP41" s="308">
        <v>23507</v>
      </c>
      <c r="AQ41" s="309">
        <v>21460</v>
      </c>
      <c r="AR41" s="310">
        <v>9.5</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491</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492</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493</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89" t="s">
        <v>460</v>
      </c>
      <c r="AN49" s="1191" t="s">
        <v>494</v>
      </c>
      <c r="AO49" s="1192"/>
      <c r="AP49" s="1192"/>
      <c r="AQ49" s="1192"/>
      <c r="AR49" s="1193"/>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90"/>
      <c r="AN50" s="324" t="s">
        <v>495</v>
      </c>
      <c r="AO50" s="325" t="s">
        <v>496</v>
      </c>
      <c r="AP50" s="326" t="s">
        <v>497</v>
      </c>
      <c r="AQ50" s="327" t="s">
        <v>498</v>
      </c>
      <c r="AR50" s="328" t="s">
        <v>499</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500</v>
      </c>
      <c r="AL51" s="321"/>
      <c r="AM51" s="329">
        <v>752970</v>
      </c>
      <c r="AN51" s="330">
        <v>28916</v>
      </c>
      <c r="AO51" s="331">
        <v>-26.7</v>
      </c>
      <c r="AP51" s="332">
        <v>68468</v>
      </c>
      <c r="AQ51" s="333">
        <v>3.9</v>
      </c>
      <c r="AR51" s="334">
        <v>-30.6</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501</v>
      </c>
      <c r="AM52" s="337">
        <v>300528</v>
      </c>
      <c r="AN52" s="338">
        <v>11541</v>
      </c>
      <c r="AO52" s="339">
        <v>-33.1</v>
      </c>
      <c r="AP52" s="340">
        <v>34140</v>
      </c>
      <c r="AQ52" s="341">
        <v>-6.4</v>
      </c>
      <c r="AR52" s="342">
        <v>-26.7</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502</v>
      </c>
      <c r="AL53" s="321"/>
      <c r="AM53" s="329">
        <v>843330</v>
      </c>
      <c r="AN53" s="330">
        <v>32890</v>
      </c>
      <c r="AO53" s="331">
        <v>13.7</v>
      </c>
      <c r="AP53" s="332">
        <v>69729</v>
      </c>
      <c r="AQ53" s="333">
        <v>1.8</v>
      </c>
      <c r="AR53" s="334">
        <v>11.9</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501</v>
      </c>
      <c r="AM54" s="337">
        <v>525510</v>
      </c>
      <c r="AN54" s="338">
        <v>20495</v>
      </c>
      <c r="AO54" s="339">
        <v>77.599999999999994</v>
      </c>
      <c r="AP54" s="340">
        <v>38908</v>
      </c>
      <c r="AQ54" s="341">
        <v>14</v>
      </c>
      <c r="AR54" s="342">
        <v>63.6</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503</v>
      </c>
      <c r="AL55" s="321"/>
      <c r="AM55" s="329">
        <v>1527656</v>
      </c>
      <c r="AN55" s="330">
        <v>60284</v>
      </c>
      <c r="AO55" s="331">
        <v>83.3</v>
      </c>
      <c r="AP55" s="332">
        <v>74581</v>
      </c>
      <c r="AQ55" s="333">
        <v>7</v>
      </c>
      <c r="AR55" s="334">
        <v>76.3</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501</v>
      </c>
      <c r="AM56" s="337">
        <v>931797</v>
      </c>
      <c r="AN56" s="338">
        <v>36770</v>
      </c>
      <c r="AO56" s="339">
        <v>79.400000000000006</v>
      </c>
      <c r="AP56" s="340">
        <v>41563</v>
      </c>
      <c r="AQ56" s="341">
        <v>6.8</v>
      </c>
      <c r="AR56" s="342">
        <v>72.599999999999994</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504</v>
      </c>
      <c r="AL57" s="321"/>
      <c r="AM57" s="329">
        <v>1076415</v>
      </c>
      <c r="AN57" s="330">
        <v>43160</v>
      </c>
      <c r="AO57" s="331">
        <v>-28.4</v>
      </c>
      <c r="AP57" s="332">
        <v>76347</v>
      </c>
      <c r="AQ57" s="333">
        <v>2.4</v>
      </c>
      <c r="AR57" s="334">
        <v>-30.8</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501</v>
      </c>
      <c r="AM58" s="337">
        <v>696466</v>
      </c>
      <c r="AN58" s="338">
        <v>27926</v>
      </c>
      <c r="AO58" s="339">
        <v>-24.1</v>
      </c>
      <c r="AP58" s="340">
        <v>41762</v>
      </c>
      <c r="AQ58" s="341">
        <v>0.5</v>
      </c>
      <c r="AR58" s="342">
        <v>-24.6</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505</v>
      </c>
      <c r="AL59" s="321"/>
      <c r="AM59" s="329">
        <v>1223847</v>
      </c>
      <c r="AN59" s="330">
        <v>49967</v>
      </c>
      <c r="AO59" s="331">
        <v>15.8</v>
      </c>
      <c r="AP59" s="332">
        <v>69604</v>
      </c>
      <c r="AQ59" s="333">
        <v>-8.8000000000000007</v>
      </c>
      <c r="AR59" s="334">
        <v>24.6</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501</v>
      </c>
      <c r="AM60" s="337">
        <v>769687</v>
      </c>
      <c r="AN60" s="338">
        <v>31425</v>
      </c>
      <c r="AO60" s="339">
        <v>12.5</v>
      </c>
      <c r="AP60" s="340">
        <v>36247</v>
      </c>
      <c r="AQ60" s="341">
        <v>-13.2</v>
      </c>
      <c r="AR60" s="342">
        <v>25.7</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506</v>
      </c>
      <c r="AL61" s="343"/>
      <c r="AM61" s="344">
        <v>1084844</v>
      </c>
      <c r="AN61" s="345">
        <v>43043</v>
      </c>
      <c r="AO61" s="346">
        <v>11.5</v>
      </c>
      <c r="AP61" s="347">
        <v>71746</v>
      </c>
      <c r="AQ61" s="348">
        <v>1.3</v>
      </c>
      <c r="AR61" s="334">
        <v>10.199999999999999</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501</v>
      </c>
      <c r="AM62" s="337">
        <v>644798</v>
      </c>
      <c r="AN62" s="338">
        <v>25631</v>
      </c>
      <c r="AO62" s="339">
        <v>22.5</v>
      </c>
      <c r="AP62" s="340">
        <v>38524</v>
      </c>
      <c r="AQ62" s="341">
        <v>0.3</v>
      </c>
      <c r="AR62" s="342">
        <v>22.2</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3/yP4jXPDJxZE8YwwbALjHTyklCK5yaliRCegfcxeeoDCL5ka54lL7V751k9mMxJ9O02zatzKYNVKJw8PWSmUg==" saltValue="isHE+oOm396eVSD/lY6gOA=="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topLeftCell="A94" zoomScaleNormal="100" zoomScaleSheetLayoutView="55" workbookViewId="0">
      <selection activeCell="BI45" sqref="BI45"/>
    </sheetView>
  </sheetViews>
  <sheetFormatPr defaultColWidth="0" defaultRowHeight="13.5" customHeight="1" zeroHeight="1" x14ac:dyDescent="0.15"/>
  <cols>
    <col min="1" max="125" width="2.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508</v>
      </c>
    </row>
    <row r="121" spans="125:125" ht="13.5" hidden="1" customHeight="1" x14ac:dyDescent="0.15">
      <c r="DU121" s="255"/>
    </row>
  </sheetData>
  <sheetProtection algorithmName="SHA-512" hashValue="6BYYOgGtev9W5lEuEegXx8V5kG/AW5fXAquKReAzTZHLg8uZ4l8LRoypidhJeEA1pY/MI2kxPTdTW+JNP381xw==" saltValue="yrCY7LkDgvELJxOqBDjBq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topLeftCell="A58" zoomScaleNormal="100" zoomScaleSheetLayoutView="55" workbookViewId="0">
      <selection activeCell="CQ95" sqref="CQ95"/>
    </sheetView>
  </sheetViews>
  <sheetFormatPr defaultColWidth="0" defaultRowHeight="13.5" customHeight="1" zeroHeight="1" x14ac:dyDescent="0.15"/>
  <cols>
    <col min="1" max="125" width="2.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509</v>
      </c>
    </row>
  </sheetData>
  <sheetProtection algorithmName="SHA-512" hashValue="eRQinWY/0PKTGeZ/yk2nepv6PuDF++lUHF3lTnp0hZoO0vvDlLD1ao+mb2Ut8M08EUMMfM833r3UK8wCWZsPbQ==" saltValue="NSCuFbsyMi9uDhiXNHRQHw=="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topLeftCell="F43"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510</v>
      </c>
      <c r="G46" s="8" t="s">
        <v>511</v>
      </c>
      <c r="H46" s="8" t="s">
        <v>512</v>
      </c>
      <c r="I46" s="8" t="s">
        <v>513</v>
      </c>
      <c r="J46" s="9" t="s">
        <v>514</v>
      </c>
    </row>
    <row r="47" spans="2:10" ht="57.75" customHeight="1" x14ac:dyDescent="0.15">
      <c r="B47" s="10"/>
      <c r="C47" s="1203" t="s">
        <v>3</v>
      </c>
      <c r="D47" s="1203"/>
      <c r="E47" s="1204"/>
      <c r="F47" s="11">
        <v>21.17</v>
      </c>
      <c r="G47" s="12">
        <v>22</v>
      </c>
      <c r="H47" s="12">
        <v>22.06</v>
      </c>
      <c r="I47" s="12">
        <v>21.22</v>
      </c>
      <c r="J47" s="13">
        <v>21.12</v>
      </c>
    </row>
    <row r="48" spans="2:10" ht="57.75" customHeight="1" x14ac:dyDescent="0.15">
      <c r="B48" s="14"/>
      <c r="C48" s="1205" t="s">
        <v>4</v>
      </c>
      <c r="D48" s="1205"/>
      <c r="E48" s="1206"/>
      <c r="F48" s="15">
        <v>0.68</v>
      </c>
      <c r="G48" s="16">
        <v>2.2000000000000002</v>
      </c>
      <c r="H48" s="16">
        <v>1.78</v>
      </c>
      <c r="I48" s="16">
        <v>2.2599999999999998</v>
      </c>
      <c r="J48" s="17">
        <v>5.98</v>
      </c>
    </row>
    <row r="49" spans="2:10" ht="57.75" customHeight="1" thickBot="1" x14ac:dyDescent="0.2">
      <c r="B49" s="18"/>
      <c r="C49" s="1207" t="s">
        <v>5</v>
      </c>
      <c r="D49" s="1207"/>
      <c r="E49" s="1208"/>
      <c r="F49" s="19">
        <v>0.05</v>
      </c>
      <c r="G49" s="20">
        <v>1.54</v>
      </c>
      <c r="H49" s="20" t="s">
        <v>515</v>
      </c>
      <c r="I49" s="20">
        <v>0.83</v>
      </c>
      <c r="J49" s="21">
        <v>3.29</v>
      </c>
    </row>
    <row r="50" spans="2:10" x14ac:dyDescent="0.15"/>
  </sheetData>
  <sheetProtection algorithmName="SHA-512" hashValue="dSEC+mqVVw0fFEgJTXVdW7EPkBI9aI3UEQ9KKJdeF7ZRnL2jn/7Yz+8lCYREPvYya9KrBkt11GZNSdM0yBmZSQ==" saltValue="i18pGfdmu8wpY8uYSipqv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headerFooter alignWithMargins="0">
    <oddFooter>&amp;C&amp;P/&amp;N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topLeftCell="G18"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510</v>
      </c>
      <c r="G33" s="29" t="s">
        <v>511</v>
      </c>
      <c r="H33" s="29" t="s">
        <v>512</v>
      </c>
      <c r="I33" s="29" t="s">
        <v>513</v>
      </c>
      <c r="J33" s="30" t="s">
        <v>514</v>
      </c>
      <c r="K33" s="22"/>
      <c r="L33" s="22"/>
      <c r="M33" s="22"/>
      <c r="N33" s="22"/>
      <c r="O33" s="22"/>
      <c r="P33" s="22"/>
    </row>
    <row r="34" spans="1:16" ht="39" customHeight="1" x14ac:dyDescent="0.15">
      <c r="A34" s="22"/>
      <c r="B34" s="31"/>
      <c r="C34" s="1215" t="s">
        <v>516</v>
      </c>
      <c r="D34" s="1215"/>
      <c r="E34" s="1216"/>
      <c r="F34" s="32">
        <v>0.45</v>
      </c>
      <c r="G34" s="33" t="s">
        <v>517</v>
      </c>
      <c r="H34" s="33">
        <v>0.52</v>
      </c>
      <c r="I34" s="33" t="s">
        <v>518</v>
      </c>
      <c r="J34" s="34" t="s">
        <v>519</v>
      </c>
      <c r="K34" s="22"/>
      <c r="L34" s="22"/>
      <c r="M34" s="22"/>
      <c r="N34" s="22"/>
      <c r="O34" s="22"/>
      <c r="P34" s="22"/>
    </row>
    <row r="35" spans="1:16" ht="39" customHeight="1" x14ac:dyDescent="0.15">
      <c r="A35" s="22"/>
      <c r="B35" s="35"/>
      <c r="C35" s="1209" t="s">
        <v>520</v>
      </c>
      <c r="D35" s="1210"/>
      <c r="E35" s="1211"/>
      <c r="F35" s="36" t="s">
        <v>521</v>
      </c>
      <c r="G35" s="37" t="s">
        <v>522</v>
      </c>
      <c r="H35" s="37" t="s">
        <v>523</v>
      </c>
      <c r="I35" s="37" t="s">
        <v>524</v>
      </c>
      <c r="J35" s="38" t="s">
        <v>525</v>
      </c>
      <c r="K35" s="22"/>
      <c r="L35" s="22"/>
      <c r="M35" s="22"/>
      <c r="N35" s="22"/>
      <c r="O35" s="22"/>
      <c r="P35" s="22"/>
    </row>
    <row r="36" spans="1:16" ht="39" customHeight="1" x14ac:dyDescent="0.15">
      <c r="A36" s="22"/>
      <c r="B36" s="35"/>
      <c r="C36" s="1209" t="s">
        <v>526</v>
      </c>
      <c r="D36" s="1210"/>
      <c r="E36" s="1211"/>
      <c r="F36" s="36">
        <v>0.88</v>
      </c>
      <c r="G36" s="37">
        <v>2.34</v>
      </c>
      <c r="H36" s="37">
        <v>1.83</v>
      </c>
      <c r="I36" s="37">
        <v>2.2799999999999998</v>
      </c>
      <c r="J36" s="38">
        <v>5.98</v>
      </c>
      <c r="K36" s="22"/>
      <c r="L36" s="22"/>
      <c r="M36" s="22"/>
      <c r="N36" s="22"/>
      <c r="O36" s="22"/>
      <c r="P36" s="22"/>
    </row>
    <row r="37" spans="1:16" ht="39" customHeight="1" x14ac:dyDescent="0.15">
      <c r="A37" s="22"/>
      <c r="B37" s="35"/>
      <c r="C37" s="1209" t="s">
        <v>527</v>
      </c>
      <c r="D37" s="1210"/>
      <c r="E37" s="1211"/>
      <c r="F37" s="36">
        <v>5.62</v>
      </c>
      <c r="G37" s="37">
        <v>5.82</v>
      </c>
      <c r="H37" s="37">
        <v>6.3</v>
      </c>
      <c r="I37" s="37">
        <v>5.79</v>
      </c>
      <c r="J37" s="38">
        <v>5.38</v>
      </c>
      <c r="K37" s="22"/>
      <c r="L37" s="22"/>
      <c r="M37" s="22"/>
      <c r="N37" s="22"/>
      <c r="O37" s="22"/>
      <c r="P37" s="22"/>
    </row>
    <row r="38" spans="1:16" ht="39" customHeight="1" x14ac:dyDescent="0.15">
      <c r="A38" s="22"/>
      <c r="B38" s="35"/>
      <c r="C38" s="1209" t="s">
        <v>528</v>
      </c>
      <c r="D38" s="1210"/>
      <c r="E38" s="1211"/>
      <c r="F38" s="36">
        <v>1.97</v>
      </c>
      <c r="G38" s="37">
        <v>1.64</v>
      </c>
      <c r="H38" s="37">
        <v>3.12</v>
      </c>
      <c r="I38" s="37">
        <v>2.7</v>
      </c>
      <c r="J38" s="38">
        <v>2.42</v>
      </c>
      <c r="K38" s="22"/>
      <c r="L38" s="22"/>
      <c r="M38" s="22"/>
      <c r="N38" s="22"/>
      <c r="O38" s="22"/>
      <c r="P38" s="22"/>
    </row>
    <row r="39" spans="1:16" ht="39" customHeight="1" x14ac:dyDescent="0.15">
      <c r="A39" s="22"/>
      <c r="B39" s="35"/>
      <c r="C39" s="1209" t="s">
        <v>529</v>
      </c>
      <c r="D39" s="1210"/>
      <c r="E39" s="1211"/>
      <c r="F39" s="36">
        <v>1.02</v>
      </c>
      <c r="G39" s="37">
        <v>1.25</v>
      </c>
      <c r="H39" s="37">
        <v>1.3</v>
      </c>
      <c r="I39" s="37">
        <v>1.32</v>
      </c>
      <c r="J39" s="38">
        <v>1.33</v>
      </c>
      <c r="K39" s="22"/>
      <c r="L39" s="22"/>
      <c r="M39" s="22"/>
      <c r="N39" s="22"/>
      <c r="O39" s="22"/>
      <c r="P39" s="22"/>
    </row>
    <row r="40" spans="1:16" ht="39" customHeight="1" x14ac:dyDescent="0.15">
      <c r="A40" s="22"/>
      <c r="B40" s="35"/>
      <c r="C40" s="1209" t="s">
        <v>530</v>
      </c>
      <c r="D40" s="1210"/>
      <c r="E40" s="1211"/>
      <c r="F40" s="36">
        <v>0.23</v>
      </c>
      <c r="G40" s="37">
        <v>0.23</v>
      </c>
      <c r="H40" s="37">
        <v>0.25</v>
      </c>
      <c r="I40" s="37">
        <v>0.22</v>
      </c>
      <c r="J40" s="38">
        <v>0.22</v>
      </c>
      <c r="K40" s="22"/>
      <c r="L40" s="22"/>
      <c r="M40" s="22"/>
      <c r="N40" s="22"/>
      <c r="O40" s="22"/>
      <c r="P40" s="22"/>
    </row>
    <row r="41" spans="1:16" ht="39" customHeight="1" x14ac:dyDescent="0.15">
      <c r="A41" s="22"/>
      <c r="B41" s="35"/>
      <c r="C41" s="1209" t="s">
        <v>531</v>
      </c>
      <c r="D41" s="1210"/>
      <c r="E41" s="1211"/>
      <c r="F41" s="36">
        <v>0.03</v>
      </c>
      <c r="G41" s="37">
        <v>7.0000000000000007E-2</v>
      </c>
      <c r="H41" s="37">
        <v>0</v>
      </c>
      <c r="I41" s="37">
        <v>0</v>
      </c>
      <c r="J41" s="38">
        <v>0</v>
      </c>
      <c r="K41" s="22"/>
      <c r="L41" s="22"/>
      <c r="M41" s="22"/>
      <c r="N41" s="22"/>
      <c r="O41" s="22"/>
      <c r="P41" s="22"/>
    </row>
    <row r="42" spans="1:16" ht="39" customHeight="1" x14ac:dyDescent="0.15">
      <c r="A42" s="22"/>
      <c r="B42" s="39"/>
      <c r="C42" s="1209" t="s">
        <v>532</v>
      </c>
      <c r="D42" s="1210"/>
      <c r="E42" s="1211"/>
      <c r="F42" s="36" t="s">
        <v>469</v>
      </c>
      <c r="G42" s="37" t="s">
        <v>469</v>
      </c>
      <c r="H42" s="37" t="s">
        <v>469</v>
      </c>
      <c r="I42" s="37" t="s">
        <v>469</v>
      </c>
      <c r="J42" s="38" t="s">
        <v>469</v>
      </c>
      <c r="K42" s="22"/>
      <c r="L42" s="22"/>
      <c r="M42" s="22"/>
      <c r="N42" s="22"/>
      <c r="O42" s="22"/>
      <c r="P42" s="22"/>
    </row>
    <row r="43" spans="1:16" ht="39" customHeight="1" thickBot="1" x14ac:dyDescent="0.2">
      <c r="A43" s="22"/>
      <c r="B43" s="40"/>
      <c r="C43" s="1212" t="s">
        <v>533</v>
      </c>
      <c r="D43" s="1213"/>
      <c r="E43" s="1214"/>
      <c r="F43" s="41">
        <v>0</v>
      </c>
      <c r="G43" s="42">
        <v>0</v>
      </c>
      <c r="H43" s="42">
        <v>0</v>
      </c>
      <c r="I43" s="42">
        <v>0</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mu2RMtlhWLbpgLvz3FC244Zla9b+BWRlweNxBq7/NCNMD9Xmqd2N0h9bTjrx18dzdY8bDVZ8pi6WzR64OgmHZQ==" saltValue="Q35eBt9IboNSptBfvzaV3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topLeftCell="H46" zoomScaleSheetLayoutView="55" workbookViewId="0">
      <selection activeCell="R55" sqref="R55"/>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510</v>
      </c>
      <c r="L44" s="56" t="s">
        <v>511</v>
      </c>
      <c r="M44" s="56" t="s">
        <v>512</v>
      </c>
      <c r="N44" s="56" t="s">
        <v>513</v>
      </c>
      <c r="O44" s="57" t="s">
        <v>514</v>
      </c>
      <c r="P44" s="48"/>
      <c r="Q44" s="48"/>
      <c r="R44" s="48"/>
      <c r="S44" s="48"/>
      <c r="T44" s="48"/>
      <c r="U44" s="48"/>
    </row>
    <row r="45" spans="1:21" ht="30.75" customHeight="1" x14ac:dyDescent="0.15">
      <c r="A45" s="48"/>
      <c r="B45" s="1217" t="s">
        <v>10</v>
      </c>
      <c r="C45" s="1218"/>
      <c r="D45" s="58"/>
      <c r="E45" s="1223" t="s">
        <v>11</v>
      </c>
      <c r="F45" s="1223"/>
      <c r="G45" s="1223"/>
      <c r="H45" s="1223"/>
      <c r="I45" s="1223"/>
      <c r="J45" s="1224"/>
      <c r="K45" s="59">
        <v>1165</v>
      </c>
      <c r="L45" s="60">
        <v>1178</v>
      </c>
      <c r="M45" s="60">
        <v>1176</v>
      </c>
      <c r="N45" s="60">
        <v>1193</v>
      </c>
      <c r="O45" s="61">
        <v>1173</v>
      </c>
      <c r="P45" s="48"/>
      <c r="Q45" s="48"/>
      <c r="R45" s="48"/>
      <c r="S45" s="48"/>
      <c r="T45" s="48"/>
      <c r="U45" s="48"/>
    </row>
    <row r="46" spans="1:21" ht="30.75" customHeight="1" x14ac:dyDescent="0.15">
      <c r="A46" s="48"/>
      <c r="B46" s="1219"/>
      <c r="C46" s="1220"/>
      <c r="D46" s="62"/>
      <c r="E46" s="1225" t="s">
        <v>12</v>
      </c>
      <c r="F46" s="1225"/>
      <c r="G46" s="1225"/>
      <c r="H46" s="1225"/>
      <c r="I46" s="1225"/>
      <c r="J46" s="1226"/>
      <c r="K46" s="63" t="s">
        <v>469</v>
      </c>
      <c r="L46" s="64" t="s">
        <v>469</v>
      </c>
      <c r="M46" s="64" t="s">
        <v>469</v>
      </c>
      <c r="N46" s="64" t="s">
        <v>469</v>
      </c>
      <c r="O46" s="65" t="s">
        <v>469</v>
      </c>
      <c r="P46" s="48"/>
      <c r="Q46" s="48"/>
      <c r="R46" s="48"/>
      <c r="S46" s="48"/>
      <c r="T46" s="48"/>
      <c r="U46" s="48"/>
    </row>
    <row r="47" spans="1:21" ht="30.75" customHeight="1" x14ac:dyDescent="0.15">
      <c r="A47" s="48"/>
      <c r="B47" s="1219"/>
      <c r="C47" s="1220"/>
      <c r="D47" s="62"/>
      <c r="E47" s="1225" t="s">
        <v>13</v>
      </c>
      <c r="F47" s="1225"/>
      <c r="G47" s="1225"/>
      <c r="H47" s="1225"/>
      <c r="I47" s="1225"/>
      <c r="J47" s="1226"/>
      <c r="K47" s="63" t="s">
        <v>469</v>
      </c>
      <c r="L47" s="64" t="s">
        <v>469</v>
      </c>
      <c r="M47" s="64" t="s">
        <v>469</v>
      </c>
      <c r="N47" s="64" t="s">
        <v>469</v>
      </c>
      <c r="O47" s="65" t="s">
        <v>469</v>
      </c>
      <c r="P47" s="48"/>
      <c r="Q47" s="48"/>
      <c r="R47" s="48"/>
      <c r="S47" s="48"/>
      <c r="T47" s="48"/>
      <c r="U47" s="48"/>
    </row>
    <row r="48" spans="1:21" ht="30.75" customHeight="1" x14ac:dyDescent="0.15">
      <c r="A48" s="48"/>
      <c r="B48" s="1219"/>
      <c r="C48" s="1220"/>
      <c r="D48" s="62"/>
      <c r="E48" s="1225" t="s">
        <v>14</v>
      </c>
      <c r="F48" s="1225"/>
      <c r="G48" s="1225"/>
      <c r="H48" s="1225"/>
      <c r="I48" s="1225"/>
      <c r="J48" s="1226"/>
      <c r="K48" s="63">
        <v>403</v>
      </c>
      <c r="L48" s="64">
        <v>286</v>
      </c>
      <c r="M48" s="64">
        <v>261</v>
      </c>
      <c r="N48" s="64">
        <v>261</v>
      </c>
      <c r="O48" s="65">
        <v>257</v>
      </c>
      <c r="P48" s="48"/>
      <c r="Q48" s="48"/>
      <c r="R48" s="48"/>
      <c r="S48" s="48"/>
      <c r="T48" s="48"/>
      <c r="U48" s="48"/>
    </row>
    <row r="49" spans="1:21" ht="30.75" customHeight="1" x14ac:dyDescent="0.15">
      <c r="A49" s="48"/>
      <c r="B49" s="1219"/>
      <c r="C49" s="1220"/>
      <c r="D49" s="62"/>
      <c r="E49" s="1225" t="s">
        <v>15</v>
      </c>
      <c r="F49" s="1225"/>
      <c r="G49" s="1225"/>
      <c r="H49" s="1225"/>
      <c r="I49" s="1225"/>
      <c r="J49" s="1226"/>
      <c r="K49" s="63" t="s">
        <v>469</v>
      </c>
      <c r="L49" s="64" t="s">
        <v>469</v>
      </c>
      <c r="M49" s="64" t="s">
        <v>469</v>
      </c>
      <c r="N49" s="64" t="s">
        <v>469</v>
      </c>
      <c r="O49" s="65" t="s">
        <v>469</v>
      </c>
      <c r="P49" s="48"/>
      <c r="Q49" s="48"/>
      <c r="R49" s="48"/>
      <c r="S49" s="48"/>
      <c r="T49" s="48"/>
      <c r="U49" s="48"/>
    </row>
    <row r="50" spans="1:21" ht="30.75" customHeight="1" x14ac:dyDescent="0.15">
      <c r="A50" s="48"/>
      <c r="B50" s="1219"/>
      <c r="C50" s="1220"/>
      <c r="D50" s="62"/>
      <c r="E50" s="1225" t="s">
        <v>16</v>
      </c>
      <c r="F50" s="1225"/>
      <c r="G50" s="1225"/>
      <c r="H50" s="1225"/>
      <c r="I50" s="1225"/>
      <c r="J50" s="1226"/>
      <c r="K50" s="63">
        <v>114</v>
      </c>
      <c r="L50" s="64">
        <v>88</v>
      </c>
      <c r="M50" s="64">
        <v>90</v>
      </c>
      <c r="N50" s="64">
        <v>84</v>
      </c>
      <c r="O50" s="65">
        <v>72</v>
      </c>
      <c r="P50" s="48"/>
      <c r="Q50" s="48"/>
      <c r="R50" s="48"/>
      <c r="S50" s="48"/>
      <c r="T50" s="48"/>
      <c r="U50" s="48"/>
    </row>
    <row r="51" spans="1:21" ht="30.75" customHeight="1" x14ac:dyDescent="0.15">
      <c r="A51" s="48"/>
      <c r="B51" s="1221"/>
      <c r="C51" s="1222"/>
      <c r="D51" s="66"/>
      <c r="E51" s="1225" t="s">
        <v>17</v>
      </c>
      <c r="F51" s="1225"/>
      <c r="G51" s="1225"/>
      <c r="H51" s="1225"/>
      <c r="I51" s="1225"/>
      <c r="J51" s="1226"/>
      <c r="K51" s="63" t="s">
        <v>469</v>
      </c>
      <c r="L51" s="64" t="s">
        <v>469</v>
      </c>
      <c r="M51" s="64" t="s">
        <v>469</v>
      </c>
      <c r="N51" s="64" t="s">
        <v>469</v>
      </c>
      <c r="O51" s="65" t="s">
        <v>469</v>
      </c>
      <c r="P51" s="48"/>
      <c r="Q51" s="48"/>
      <c r="R51" s="48"/>
      <c r="S51" s="48"/>
      <c r="T51" s="48"/>
      <c r="U51" s="48"/>
    </row>
    <row r="52" spans="1:21" ht="30.75" customHeight="1" x14ac:dyDescent="0.15">
      <c r="A52" s="48"/>
      <c r="B52" s="1227" t="s">
        <v>18</v>
      </c>
      <c r="C52" s="1228"/>
      <c r="D52" s="66"/>
      <c r="E52" s="1225" t="s">
        <v>19</v>
      </c>
      <c r="F52" s="1225"/>
      <c r="G52" s="1225"/>
      <c r="H52" s="1225"/>
      <c r="I52" s="1225"/>
      <c r="J52" s="1226"/>
      <c r="K52" s="63">
        <v>976</v>
      </c>
      <c r="L52" s="64">
        <v>976</v>
      </c>
      <c r="M52" s="64">
        <v>975</v>
      </c>
      <c r="N52" s="64">
        <v>948</v>
      </c>
      <c r="O52" s="65">
        <v>927</v>
      </c>
      <c r="P52" s="48"/>
      <c r="Q52" s="48"/>
      <c r="R52" s="48"/>
      <c r="S52" s="48"/>
      <c r="T52" s="48"/>
      <c r="U52" s="48"/>
    </row>
    <row r="53" spans="1:21" ht="30.75" customHeight="1" thickBot="1" x14ac:dyDescent="0.2">
      <c r="A53" s="48"/>
      <c r="B53" s="1229" t="s">
        <v>20</v>
      </c>
      <c r="C53" s="1230"/>
      <c r="D53" s="67"/>
      <c r="E53" s="1231" t="s">
        <v>21</v>
      </c>
      <c r="F53" s="1231"/>
      <c r="G53" s="1231"/>
      <c r="H53" s="1231"/>
      <c r="I53" s="1231"/>
      <c r="J53" s="1232"/>
      <c r="K53" s="68">
        <v>706</v>
      </c>
      <c r="L53" s="69">
        <v>576</v>
      </c>
      <c r="M53" s="69">
        <v>552</v>
      </c>
      <c r="N53" s="69">
        <v>590</v>
      </c>
      <c r="O53" s="70">
        <v>575</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534</v>
      </c>
      <c r="P55" s="48"/>
      <c r="Q55" s="48"/>
      <c r="R55" s="48"/>
      <c r="S55" s="48"/>
      <c r="T55" s="48"/>
      <c r="U55" s="48"/>
    </row>
    <row r="56" spans="1:21" ht="31.5" customHeight="1" thickBot="1" x14ac:dyDescent="0.2">
      <c r="A56" s="48"/>
      <c r="B56" s="76"/>
      <c r="C56" s="77"/>
      <c r="D56" s="77"/>
      <c r="E56" s="78"/>
      <c r="F56" s="78"/>
      <c r="G56" s="78"/>
      <c r="H56" s="78"/>
      <c r="I56" s="78"/>
      <c r="J56" s="79" t="s">
        <v>2</v>
      </c>
      <c r="K56" s="80" t="s">
        <v>535</v>
      </c>
      <c r="L56" s="81" t="s">
        <v>536</v>
      </c>
      <c r="M56" s="81" t="s">
        <v>537</v>
      </c>
      <c r="N56" s="81" t="s">
        <v>538</v>
      </c>
      <c r="O56" s="82" t="s">
        <v>539</v>
      </c>
      <c r="P56" s="48"/>
      <c r="Q56" s="48"/>
      <c r="R56" s="48"/>
      <c r="S56" s="48"/>
      <c r="T56" s="48"/>
      <c r="U56" s="48"/>
    </row>
    <row r="57" spans="1:21" ht="31.5" customHeight="1" x14ac:dyDescent="0.15">
      <c r="B57" s="1233" t="s">
        <v>24</v>
      </c>
      <c r="C57" s="1234"/>
      <c r="D57" s="1237" t="s">
        <v>25</v>
      </c>
      <c r="E57" s="1238"/>
      <c r="F57" s="1238"/>
      <c r="G57" s="1238"/>
      <c r="H57" s="1238"/>
      <c r="I57" s="1238"/>
      <c r="J57" s="1239"/>
      <c r="K57" s="83"/>
      <c r="L57" s="84"/>
      <c r="M57" s="84"/>
      <c r="N57" s="84"/>
      <c r="O57" s="85"/>
    </row>
    <row r="58" spans="1:21" ht="31.5" customHeight="1" thickBot="1" x14ac:dyDescent="0.2">
      <c r="B58" s="1235"/>
      <c r="C58" s="1236"/>
      <c r="D58" s="1240" t="s">
        <v>26</v>
      </c>
      <c r="E58" s="1241"/>
      <c r="F58" s="1241"/>
      <c r="G58" s="1241"/>
      <c r="H58" s="1241"/>
      <c r="I58" s="1241"/>
      <c r="J58" s="1242"/>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NNscN/JZ2ETTIJmBTX72Ucm8BwrjbF1jFAPXQljvAahpBeXcPV5miTj9t62DrKKr+8xtEKcSNAvPkhasqU6PcQ==" saltValue="OlWfEOAbYs7encHb9FYhq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headerFooter alignWithMargins="0">
    <oddFooter>&amp;C&amp;P/&amp;N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topLeftCell="H1"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510</v>
      </c>
      <c r="J40" s="100" t="s">
        <v>511</v>
      </c>
      <c r="K40" s="100" t="s">
        <v>512</v>
      </c>
      <c r="L40" s="100" t="s">
        <v>513</v>
      </c>
      <c r="M40" s="101" t="s">
        <v>514</v>
      </c>
    </row>
    <row r="41" spans="2:13" ht="27.75" customHeight="1" x14ac:dyDescent="0.15">
      <c r="B41" s="1243" t="s">
        <v>29</v>
      </c>
      <c r="C41" s="1244"/>
      <c r="D41" s="102"/>
      <c r="E41" s="1249" t="s">
        <v>30</v>
      </c>
      <c r="F41" s="1249"/>
      <c r="G41" s="1249"/>
      <c r="H41" s="1250"/>
      <c r="I41" s="351">
        <v>10405</v>
      </c>
      <c r="J41" s="352">
        <v>10162</v>
      </c>
      <c r="K41" s="352">
        <v>10137</v>
      </c>
      <c r="L41" s="352">
        <v>9705</v>
      </c>
      <c r="M41" s="353">
        <v>9422</v>
      </c>
    </row>
    <row r="42" spans="2:13" ht="27.75" customHeight="1" x14ac:dyDescent="0.15">
      <c r="B42" s="1245"/>
      <c r="C42" s="1246"/>
      <c r="D42" s="103"/>
      <c r="E42" s="1251" t="s">
        <v>31</v>
      </c>
      <c r="F42" s="1251"/>
      <c r="G42" s="1251"/>
      <c r="H42" s="1252"/>
      <c r="I42" s="354">
        <v>177</v>
      </c>
      <c r="J42" s="355">
        <v>145</v>
      </c>
      <c r="K42" s="355">
        <v>145</v>
      </c>
      <c r="L42" s="355">
        <v>145</v>
      </c>
      <c r="M42" s="356">
        <v>145</v>
      </c>
    </row>
    <row r="43" spans="2:13" ht="27.75" customHeight="1" x14ac:dyDescent="0.15">
      <c r="B43" s="1245"/>
      <c r="C43" s="1246"/>
      <c r="D43" s="103"/>
      <c r="E43" s="1251" t="s">
        <v>32</v>
      </c>
      <c r="F43" s="1251"/>
      <c r="G43" s="1251"/>
      <c r="H43" s="1252"/>
      <c r="I43" s="354">
        <v>3229</v>
      </c>
      <c r="J43" s="355">
        <v>3220</v>
      </c>
      <c r="K43" s="355">
        <v>2940</v>
      </c>
      <c r="L43" s="355">
        <v>2659</v>
      </c>
      <c r="M43" s="356">
        <v>2338</v>
      </c>
    </row>
    <row r="44" spans="2:13" ht="27.75" customHeight="1" x14ac:dyDescent="0.15">
      <c r="B44" s="1245"/>
      <c r="C44" s="1246"/>
      <c r="D44" s="103"/>
      <c r="E44" s="1251" t="s">
        <v>33</v>
      </c>
      <c r="F44" s="1251"/>
      <c r="G44" s="1251"/>
      <c r="H44" s="1252"/>
      <c r="I44" s="354">
        <v>444</v>
      </c>
      <c r="J44" s="355">
        <v>397</v>
      </c>
      <c r="K44" s="355">
        <v>348</v>
      </c>
      <c r="L44" s="355">
        <v>262</v>
      </c>
      <c r="M44" s="356">
        <v>195</v>
      </c>
    </row>
    <row r="45" spans="2:13" ht="27.75" customHeight="1" x14ac:dyDescent="0.15">
      <c r="B45" s="1245"/>
      <c r="C45" s="1246"/>
      <c r="D45" s="103"/>
      <c r="E45" s="1251" t="s">
        <v>34</v>
      </c>
      <c r="F45" s="1251"/>
      <c r="G45" s="1251"/>
      <c r="H45" s="1252"/>
      <c r="I45" s="354">
        <v>1845</v>
      </c>
      <c r="J45" s="355">
        <v>1853</v>
      </c>
      <c r="K45" s="355">
        <v>1741</v>
      </c>
      <c r="L45" s="355">
        <v>1833</v>
      </c>
      <c r="M45" s="356">
        <v>1810</v>
      </c>
    </row>
    <row r="46" spans="2:13" ht="27.75" customHeight="1" x14ac:dyDescent="0.15">
      <c r="B46" s="1245"/>
      <c r="C46" s="1246"/>
      <c r="D46" s="104"/>
      <c r="E46" s="1251" t="s">
        <v>35</v>
      </c>
      <c r="F46" s="1251"/>
      <c r="G46" s="1251"/>
      <c r="H46" s="1252"/>
      <c r="I46" s="354" t="s">
        <v>469</v>
      </c>
      <c r="J46" s="355" t="s">
        <v>469</v>
      </c>
      <c r="K46" s="355" t="s">
        <v>469</v>
      </c>
      <c r="L46" s="355" t="s">
        <v>469</v>
      </c>
      <c r="M46" s="356" t="s">
        <v>469</v>
      </c>
    </row>
    <row r="47" spans="2:13" ht="27.75" customHeight="1" x14ac:dyDescent="0.15">
      <c r="B47" s="1245"/>
      <c r="C47" s="1246"/>
      <c r="D47" s="105"/>
      <c r="E47" s="1253" t="s">
        <v>36</v>
      </c>
      <c r="F47" s="1254"/>
      <c r="G47" s="1254"/>
      <c r="H47" s="1255"/>
      <c r="I47" s="354" t="s">
        <v>469</v>
      </c>
      <c r="J47" s="355" t="s">
        <v>469</v>
      </c>
      <c r="K47" s="355" t="s">
        <v>469</v>
      </c>
      <c r="L47" s="355" t="s">
        <v>469</v>
      </c>
      <c r="M47" s="356" t="s">
        <v>469</v>
      </c>
    </row>
    <row r="48" spans="2:13" ht="27.75" customHeight="1" x14ac:dyDescent="0.15">
      <c r="B48" s="1245"/>
      <c r="C48" s="1246"/>
      <c r="D48" s="103"/>
      <c r="E48" s="1251" t="s">
        <v>37</v>
      </c>
      <c r="F48" s="1251"/>
      <c r="G48" s="1251"/>
      <c r="H48" s="1252"/>
      <c r="I48" s="354" t="s">
        <v>469</v>
      </c>
      <c r="J48" s="355" t="s">
        <v>469</v>
      </c>
      <c r="K48" s="355" t="s">
        <v>469</v>
      </c>
      <c r="L48" s="355" t="s">
        <v>469</v>
      </c>
      <c r="M48" s="356" t="s">
        <v>469</v>
      </c>
    </row>
    <row r="49" spans="2:13" ht="27.75" customHeight="1" x14ac:dyDescent="0.15">
      <c r="B49" s="1247"/>
      <c r="C49" s="1248"/>
      <c r="D49" s="103"/>
      <c r="E49" s="1251" t="s">
        <v>38</v>
      </c>
      <c r="F49" s="1251"/>
      <c r="G49" s="1251"/>
      <c r="H49" s="1252"/>
      <c r="I49" s="354" t="s">
        <v>469</v>
      </c>
      <c r="J49" s="355" t="s">
        <v>469</v>
      </c>
      <c r="K49" s="355" t="s">
        <v>469</v>
      </c>
      <c r="L49" s="355" t="s">
        <v>469</v>
      </c>
      <c r="M49" s="356" t="s">
        <v>469</v>
      </c>
    </row>
    <row r="50" spans="2:13" ht="27.75" customHeight="1" x14ac:dyDescent="0.15">
      <c r="B50" s="1256" t="s">
        <v>39</v>
      </c>
      <c r="C50" s="1257"/>
      <c r="D50" s="106"/>
      <c r="E50" s="1251" t="s">
        <v>40</v>
      </c>
      <c r="F50" s="1251"/>
      <c r="G50" s="1251"/>
      <c r="H50" s="1252"/>
      <c r="I50" s="354">
        <v>2696</v>
      </c>
      <c r="J50" s="355">
        <v>2747</v>
      </c>
      <c r="K50" s="355">
        <v>2704</v>
      </c>
      <c r="L50" s="355">
        <v>2732</v>
      </c>
      <c r="M50" s="356">
        <v>3419</v>
      </c>
    </row>
    <row r="51" spans="2:13" ht="27.75" customHeight="1" x14ac:dyDescent="0.15">
      <c r="B51" s="1245"/>
      <c r="C51" s="1246"/>
      <c r="D51" s="103"/>
      <c r="E51" s="1251" t="s">
        <v>41</v>
      </c>
      <c r="F51" s="1251"/>
      <c r="G51" s="1251"/>
      <c r="H51" s="1252"/>
      <c r="I51" s="354">
        <v>642</v>
      </c>
      <c r="J51" s="355">
        <v>560</v>
      </c>
      <c r="K51" s="355">
        <v>513</v>
      </c>
      <c r="L51" s="355">
        <v>470</v>
      </c>
      <c r="M51" s="356">
        <v>425</v>
      </c>
    </row>
    <row r="52" spans="2:13" ht="27.75" customHeight="1" x14ac:dyDescent="0.15">
      <c r="B52" s="1247"/>
      <c r="C52" s="1248"/>
      <c r="D52" s="103"/>
      <c r="E52" s="1251" t="s">
        <v>42</v>
      </c>
      <c r="F52" s="1251"/>
      <c r="G52" s="1251"/>
      <c r="H52" s="1252"/>
      <c r="I52" s="354">
        <v>9321</v>
      </c>
      <c r="J52" s="355">
        <v>9061</v>
      </c>
      <c r="K52" s="355">
        <v>9091</v>
      </c>
      <c r="L52" s="355">
        <v>9144</v>
      </c>
      <c r="M52" s="356">
        <v>8714</v>
      </c>
    </row>
    <row r="53" spans="2:13" ht="27.75" customHeight="1" thickBot="1" x14ac:dyDescent="0.2">
      <c r="B53" s="1258" t="s">
        <v>43</v>
      </c>
      <c r="C53" s="1259"/>
      <c r="D53" s="107"/>
      <c r="E53" s="1260" t="s">
        <v>44</v>
      </c>
      <c r="F53" s="1260"/>
      <c r="G53" s="1260"/>
      <c r="H53" s="1261"/>
      <c r="I53" s="357">
        <v>3442</v>
      </c>
      <c r="J53" s="358">
        <v>3408</v>
      </c>
      <c r="K53" s="358">
        <v>3001</v>
      </c>
      <c r="L53" s="358">
        <v>2258</v>
      </c>
      <c r="M53" s="359">
        <v>1351</v>
      </c>
    </row>
    <row r="54" spans="2:13" ht="27.75" customHeight="1" x14ac:dyDescent="0.15">
      <c r="B54" s="108" t="s">
        <v>45</v>
      </c>
      <c r="C54" s="109"/>
      <c r="D54" s="109"/>
      <c r="E54" s="110"/>
      <c r="F54" s="110"/>
      <c r="G54" s="110"/>
      <c r="H54" s="110"/>
      <c r="I54" s="111"/>
      <c r="J54" s="111"/>
      <c r="K54" s="111"/>
      <c r="L54" s="111"/>
      <c r="M54" s="111"/>
    </row>
    <row r="55" spans="2:13" x14ac:dyDescent="0.15"/>
  </sheetData>
  <sheetProtection algorithmName="SHA-512" hashValue="zPrkmJSMVOvGnhXxZ9xWbQoaoxuwobA5HiMkeSc3fs/vtHx3/YuadnxJ5c/SejlMn54OnZDtxYtgUaeIyIqzNA==" saltValue="I5vBTo4ii0bV8vXyMPbuV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headerFooter alignWithMargins="0">
    <oddFooter>&amp;C&amp;P/&amp;N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topLeftCell="F34" zoomScale="70" zoomScaleNormal="70" zoomScaleSheetLayoutView="100" workbookViewId="0">
      <selection activeCell="C58" sqref="C58:E58"/>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46</v>
      </c>
    </row>
    <row r="54" spans="2:8" ht="29.25" customHeight="1" thickBot="1" x14ac:dyDescent="0.25">
      <c r="B54" s="113" t="s">
        <v>1</v>
      </c>
      <c r="C54" s="114"/>
      <c r="D54" s="114"/>
      <c r="E54" s="115" t="s">
        <v>2</v>
      </c>
      <c r="F54" s="116" t="s">
        <v>512</v>
      </c>
      <c r="G54" s="116" t="s">
        <v>513</v>
      </c>
      <c r="H54" s="117" t="s">
        <v>514</v>
      </c>
    </row>
    <row r="55" spans="2:8" ht="52.5" customHeight="1" x14ac:dyDescent="0.15">
      <c r="B55" s="118"/>
      <c r="C55" s="1270" t="s">
        <v>47</v>
      </c>
      <c r="D55" s="1270"/>
      <c r="E55" s="1271"/>
      <c r="F55" s="119">
        <v>1511</v>
      </c>
      <c r="G55" s="119">
        <v>1512</v>
      </c>
      <c r="H55" s="120">
        <v>1563</v>
      </c>
    </row>
    <row r="56" spans="2:8" ht="52.5" customHeight="1" x14ac:dyDescent="0.15">
      <c r="B56" s="121"/>
      <c r="C56" s="1272" t="s">
        <v>48</v>
      </c>
      <c r="D56" s="1272"/>
      <c r="E56" s="1273"/>
      <c r="F56" s="122">
        <v>456</v>
      </c>
      <c r="G56" s="122">
        <v>367</v>
      </c>
      <c r="H56" s="123">
        <v>475</v>
      </c>
    </row>
    <row r="57" spans="2:8" ht="53.25" customHeight="1" x14ac:dyDescent="0.15">
      <c r="B57" s="121"/>
      <c r="C57" s="1274" t="s">
        <v>49</v>
      </c>
      <c r="D57" s="1274"/>
      <c r="E57" s="1275"/>
      <c r="F57" s="124">
        <v>805</v>
      </c>
      <c r="G57" s="124">
        <v>991</v>
      </c>
      <c r="H57" s="125">
        <v>1183</v>
      </c>
    </row>
    <row r="58" spans="2:8" ht="45.75" customHeight="1" x14ac:dyDescent="0.15">
      <c r="B58" s="126"/>
      <c r="C58" s="1262" t="s">
        <v>554</v>
      </c>
      <c r="D58" s="1263"/>
      <c r="E58" s="1264"/>
      <c r="F58" s="127">
        <v>100</v>
      </c>
      <c r="G58" s="127">
        <v>204</v>
      </c>
      <c r="H58" s="128">
        <v>307</v>
      </c>
    </row>
    <row r="59" spans="2:8" ht="45.75" customHeight="1" x14ac:dyDescent="0.15">
      <c r="B59" s="126"/>
      <c r="C59" s="1262" t="s">
        <v>555</v>
      </c>
      <c r="D59" s="1263"/>
      <c r="E59" s="1264"/>
      <c r="F59" s="127">
        <v>32</v>
      </c>
      <c r="G59" s="127">
        <v>116</v>
      </c>
      <c r="H59" s="128">
        <v>215</v>
      </c>
    </row>
    <row r="60" spans="2:8" ht="45.75" customHeight="1" x14ac:dyDescent="0.15">
      <c r="B60" s="126"/>
      <c r="C60" s="1262" t="s">
        <v>556</v>
      </c>
      <c r="D60" s="1263"/>
      <c r="E60" s="1264"/>
      <c r="F60" s="127">
        <v>189</v>
      </c>
      <c r="G60" s="127">
        <v>189</v>
      </c>
      <c r="H60" s="128">
        <v>189</v>
      </c>
    </row>
    <row r="61" spans="2:8" ht="45.75" customHeight="1" x14ac:dyDescent="0.15">
      <c r="B61" s="126"/>
      <c r="C61" s="1262" t="s">
        <v>557</v>
      </c>
      <c r="D61" s="1263"/>
      <c r="E61" s="1264"/>
      <c r="F61" s="127">
        <v>162</v>
      </c>
      <c r="G61" s="127">
        <v>162</v>
      </c>
      <c r="H61" s="128">
        <v>163</v>
      </c>
    </row>
    <row r="62" spans="2:8" ht="45.75" customHeight="1" thickBot="1" x14ac:dyDescent="0.2">
      <c r="B62" s="129"/>
      <c r="C62" s="1265" t="s">
        <v>558</v>
      </c>
      <c r="D62" s="1266"/>
      <c r="E62" s="1267"/>
      <c r="F62" s="130">
        <v>139</v>
      </c>
      <c r="G62" s="130">
        <v>136</v>
      </c>
      <c r="H62" s="131">
        <v>131</v>
      </c>
    </row>
    <row r="63" spans="2:8" ht="52.5" customHeight="1" thickBot="1" x14ac:dyDescent="0.2">
      <c r="B63" s="132"/>
      <c r="C63" s="1268" t="s">
        <v>50</v>
      </c>
      <c r="D63" s="1268"/>
      <c r="E63" s="1269"/>
      <c r="F63" s="133">
        <v>2771</v>
      </c>
      <c r="G63" s="133">
        <v>2870</v>
      </c>
      <c r="H63" s="134">
        <v>3221</v>
      </c>
    </row>
    <row r="64" spans="2:8" x14ac:dyDescent="0.15"/>
  </sheetData>
  <sheetProtection algorithmName="SHA-512" hashValue="8jc9u3fX94AS0j3JIAJFEsRt4WzkBkOYKKZFbN2BOJsVGKIGiHd9cuLyk0znNuXgUf5KJTAM99ta0XgUaMcEOA==" saltValue="VthXdaRphEOZkQv8XgYQZ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headerFooter alignWithMargins="0">
    <oddFooter>&amp;C&amp;P/&amp;N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E167B-BA6D-4D03-B40B-7DB5571D24B2}">
  <sheetPr>
    <pageSetUpPr fitToPage="1"/>
  </sheetPr>
  <dimension ref="A1:DE85"/>
  <sheetViews>
    <sheetView showGridLines="0" tabSelected="1" topLeftCell="T1" zoomScaleNormal="100" zoomScaleSheetLayoutView="55" workbookViewId="0">
      <selection activeCell="AN65" sqref="AN65:DC69"/>
    </sheetView>
  </sheetViews>
  <sheetFormatPr defaultColWidth="0" defaultRowHeight="13.5" customHeight="1" zeroHeight="1" x14ac:dyDescent="0.15"/>
  <cols>
    <col min="1" max="1" width="6.375" style="369" customWidth="1"/>
    <col min="2" max="107" width="2.5" style="369" customWidth="1"/>
    <col min="108" max="108" width="6.125" style="376" customWidth="1"/>
    <col min="109" max="109" width="5.875" style="375" customWidth="1"/>
    <col min="110" max="16384" width="8.625" style="369" hidden="1"/>
  </cols>
  <sheetData>
    <row r="1" spans="1:109" ht="42.75" customHeight="1" x14ac:dyDescent="0.15">
      <c r="A1" s="367"/>
      <c r="B1" s="368"/>
      <c r="DD1" s="369"/>
      <c r="DE1" s="369"/>
    </row>
    <row r="2" spans="1:109" ht="25.5" customHeight="1" x14ac:dyDescent="0.15">
      <c r="A2" s="370"/>
      <c r="C2" s="370"/>
      <c r="O2" s="370"/>
      <c r="P2" s="370"/>
      <c r="Q2" s="370"/>
      <c r="R2" s="370"/>
      <c r="S2" s="370"/>
      <c r="T2" s="370"/>
      <c r="U2" s="370"/>
      <c r="V2" s="370"/>
      <c r="W2" s="370"/>
      <c r="X2" s="370"/>
      <c r="Y2" s="370"/>
      <c r="Z2" s="370"/>
      <c r="AA2" s="370"/>
      <c r="AB2" s="370"/>
      <c r="AC2" s="370"/>
      <c r="AD2" s="370"/>
      <c r="AE2" s="370"/>
      <c r="AF2" s="370"/>
      <c r="AG2" s="370"/>
      <c r="AH2" s="370"/>
      <c r="AI2" s="370"/>
      <c r="AU2" s="370"/>
      <c r="BG2" s="370"/>
      <c r="BS2" s="370"/>
      <c r="CE2" s="370"/>
      <c r="CQ2" s="370"/>
      <c r="DD2" s="369"/>
      <c r="DE2" s="369"/>
    </row>
    <row r="3" spans="1:109" ht="25.5" customHeight="1" x14ac:dyDescent="0.15">
      <c r="A3" s="370"/>
      <c r="C3" s="370"/>
      <c r="O3" s="370"/>
      <c r="P3" s="370"/>
      <c r="Q3" s="370"/>
      <c r="R3" s="370"/>
      <c r="S3" s="370"/>
      <c r="T3" s="370"/>
      <c r="U3" s="370"/>
      <c r="V3" s="370"/>
      <c r="W3" s="370"/>
      <c r="X3" s="370"/>
      <c r="Y3" s="370"/>
      <c r="Z3" s="370"/>
      <c r="AA3" s="370"/>
      <c r="AB3" s="370"/>
      <c r="AC3" s="370"/>
      <c r="AD3" s="370"/>
      <c r="AE3" s="370"/>
      <c r="AF3" s="370"/>
      <c r="AG3" s="370"/>
      <c r="AH3" s="370"/>
      <c r="AI3" s="370"/>
      <c r="AU3" s="370"/>
      <c r="BG3" s="370"/>
      <c r="BS3" s="370"/>
      <c r="CE3" s="370"/>
      <c r="CQ3" s="370"/>
      <c r="DD3" s="369"/>
      <c r="DE3" s="369"/>
    </row>
    <row r="4" spans="1:109" s="255" customFormat="1" x14ac:dyDescent="0.15">
      <c r="A4" s="370"/>
      <c r="B4" s="370"/>
      <c r="C4" s="370"/>
      <c r="D4" s="370"/>
      <c r="E4" s="370"/>
      <c r="F4" s="370"/>
      <c r="G4" s="370"/>
      <c r="H4" s="370"/>
      <c r="I4" s="370"/>
      <c r="J4" s="370"/>
      <c r="K4" s="370"/>
      <c r="L4" s="370"/>
      <c r="M4" s="370"/>
      <c r="N4" s="370"/>
      <c r="O4" s="370"/>
      <c r="P4" s="370"/>
      <c r="Q4" s="370"/>
      <c r="R4" s="370"/>
      <c r="S4" s="370"/>
      <c r="T4" s="370"/>
      <c r="U4" s="370"/>
      <c r="V4" s="370"/>
      <c r="W4" s="370"/>
      <c r="X4" s="370"/>
      <c r="Y4" s="370"/>
      <c r="Z4" s="370"/>
      <c r="AA4" s="370"/>
      <c r="AB4" s="370"/>
      <c r="AC4" s="370"/>
      <c r="AD4" s="370"/>
      <c r="AE4" s="370"/>
      <c r="AF4" s="370"/>
      <c r="AG4" s="370"/>
      <c r="AH4" s="370"/>
      <c r="AI4" s="370"/>
      <c r="AJ4" s="370"/>
      <c r="AK4" s="370"/>
      <c r="AL4" s="370"/>
      <c r="AM4" s="370"/>
      <c r="AN4" s="370"/>
      <c r="AO4" s="370"/>
      <c r="AP4" s="370"/>
      <c r="AQ4" s="370"/>
      <c r="AR4" s="370"/>
      <c r="AS4" s="370"/>
      <c r="AT4" s="370"/>
      <c r="AU4" s="370"/>
      <c r="AV4" s="370"/>
      <c r="AW4" s="370"/>
      <c r="AX4" s="370"/>
      <c r="AY4" s="370"/>
      <c r="AZ4" s="370"/>
      <c r="BA4" s="370"/>
      <c r="BB4" s="370"/>
      <c r="BC4" s="370"/>
      <c r="BD4" s="370"/>
      <c r="BE4" s="370"/>
      <c r="BF4" s="370"/>
      <c r="BG4" s="370"/>
      <c r="BH4" s="370"/>
      <c r="BI4" s="370"/>
      <c r="BJ4" s="370"/>
      <c r="BK4" s="370"/>
      <c r="BL4" s="370"/>
      <c r="BM4" s="370"/>
      <c r="BN4" s="370"/>
      <c r="BO4" s="370"/>
      <c r="BP4" s="370"/>
      <c r="BQ4" s="370"/>
      <c r="BR4" s="370"/>
      <c r="BS4" s="370"/>
      <c r="BT4" s="370"/>
      <c r="BU4" s="370"/>
      <c r="BV4" s="370"/>
      <c r="BW4" s="370"/>
      <c r="BX4" s="370"/>
      <c r="BY4" s="370"/>
      <c r="BZ4" s="370"/>
      <c r="CA4" s="370"/>
      <c r="CB4" s="370"/>
      <c r="CC4" s="370"/>
      <c r="CD4" s="370"/>
      <c r="CE4" s="370"/>
      <c r="CF4" s="370"/>
      <c r="CG4" s="370"/>
      <c r="CH4" s="370"/>
      <c r="CI4" s="370"/>
      <c r="CJ4" s="370"/>
      <c r="CK4" s="370"/>
      <c r="CL4" s="370"/>
      <c r="CM4" s="370"/>
      <c r="CN4" s="370"/>
      <c r="CO4" s="370"/>
      <c r="CP4" s="370"/>
      <c r="CQ4" s="370"/>
      <c r="CR4" s="370"/>
      <c r="CS4" s="370"/>
      <c r="CT4" s="370"/>
      <c r="CU4" s="370"/>
      <c r="CV4" s="370"/>
      <c r="CW4" s="370"/>
      <c r="CX4" s="370"/>
      <c r="CY4" s="370"/>
      <c r="CZ4" s="370"/>
      <c r="DA4" s="370"/>
      <c r="DB4" s="370"/>
      <c r="DC4" s="370"/>
      <c r="DD4" s="370"/>
      <c r="DE4" s="370"/>
    </row>
    <row r="5" spans="1:109" s="255" customFormat="1" x14ac:dyDescent="0.15">
      <c r="A5" s="370"/>
      <c r="B5" s="370"/>
      <c r="C5" s="370"/>
      <c r="D5" s="370"/>
      <c r="E5" s="370"/>
      <c r="F5" s="370"/>
      <c r="G5" s="370"/>
      <c r="H5" s="370"/>
      <c r="I5" s="370"/>
      <c r="J5" s="370"/>
      <c r="K5" s="370"/>
      <c r="L5" s="370"/>
      <c r="M5" s="370"/>
      <c r="N5" s="370"/>
      <c r="O5" s="370"/>
      <c r="P5" s="370"/>
      <c r="Q5" s="370"/>
      <c r="R5" s="370"/>
      <c r="S5" s="370"/>
      <c r="T5" s="370"/>
      <c r="U5" s="370"/>
      <c r="V5" s="370"/>
      <c r="W5" s="370"/>
      <c r="X5" s="370"/>
      <c r="Y5" s="370"/>
      <c r="Z5" s="370"/>
      <c r="AA5" s="370"/>
      <c r="AB5" s="370"/>
      <c r="AC5" s="370"/>
      <c r="AD5" s="370"/>
      <c r="AE5" s="370"/>
      <c r="AF5" s="370"/>
      <c r="AG5" s="370"/>
      <c r="AH5" s="370"/>
      <c r="AI5" s="370"/>
      <c r="AJ5" s="370"/>
      <c r="AK5" s="370"/>
      <c r="AL5" s="370"/>
      <c r="AM5" s="370"/>
      <c r="AN5" s="370"/>
      <c r="AO5" s="370"/>
      <c r="AP5" s="370"/>
      <c r="AQ5" s="370"/>
      <c r="AR5" s="370"/>
      <c r="AS5" s="370"/>
      <c r="AT5" s="370"/>
      <c r="AU5" s="370"/>
      <c r="AV5" s="370"/>
      <c r="AW5" s="370"/>
      <c r="AX5" s="370"/>
      <c r="AY5" s="370"/>
      <c r="AZ5" s="370"/>
      <c r="BA5" s="370"/>
      <c r="BB5" s="370"/>
      <c r="BC5" s="370"/>
      <c r="BD5" s="370"/>
      <c r="BE5" s="370"/>
      <c r="BF5" s="370"/>
      <c r="BG5" s="370"/>
      <c r="BH5" s="370"/>
      <c r="BI5" s="370"/>
      <c r="BJ5" s="370"/>
      <c r="BK5" s="370"/>
      <c r="BL5" s="370"/>
      <c r="BM5" s="370"/>
      <c r="BN5" s="370"/>
      <c r="BO5" s="370"/>
      <c r="BP5" s="370"/>
      <c r="BQ5" s="370"/>
      <c r="BR5" s="370"/>
      <c r="BS5" s="370"/>
      <c r="BT5" s="370"/>
      <c r="BU5" s="370"/>
      <c r="BV5" s="370"/>
      <c r="BW5" s="370"/>
      <c r="BX5" s="370"/>
      <c r="BY5" s="370"/>
      <c r="BZ5" s="370"/>
      <c r="CA5" s="370"/>
      <c r="CB5" s="370"/>
      <c r="CC5" s="370"/>
      <c r="CD5" s="370"/>
      <c r="CE5" s="370"/>
      <c r="CF5" s="370"/>
      <c r="CG5" s="370"/>
      <c r="CH5" s="370"/>
      <c r="CI5" s="370"/>
      <c r="CJ5" s="370"/>
      <c r="CK5" s="370"/>
      <c r="CL5" s="370"/>
      <c r="CM5" s="370"/>
      <c r="CN5" s="370"/>
      <c r="CO5" s="370"/>
      <c r="CP5" s="370"/>
      <c r="CQ5" s="370"/>
      <c r="CR5" s="370"/>
      <c r="CS5" s="370"/>
      <c r="CT5" s="370"/>
      <c r="CU5" s="370"/>
      <c r="CV5" s="370"/>
      <c r="CW5" s="370"/>
      <c r="CX5" s="370"/>
      <c r="CY5" s="370"/>
      <c r="CZ5" s="370"/>
      <c r="DA5" s="370"/>
      <c r="DB5" s="370"/>
      <c r="DC5" s="370"/>
      <c r="DD5" s="370"/>
      <c r="DE5" s="370"/>
    </row>
    <row r="6" spans="1:109" s="255" customFormat="1" x14ac:dyDescent="0.15">
      <c r="A6" s="370"/>
      <c r="B6" s="370"/>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370"/>
      <c r="AF6" s="370"/>
      <c r="AG6" s="370"/>
      <c r="AH6" s="370"/>
      <c r="AI6" s="370"/>
      <c r="AJ6" s="370"/>
      <c r="AK6" s="370"/>
      <c r="AL6" s="370"/>
      <c r="AM6" s="370"/>
      <c r="AN6" s="370"/>
      <c r="AO6" s="370"/>
      <c r="AP6" s="370"/>
      <c r="AQ6" s="370"/>
      <c r="AR6" s="370"/>
      <c r="AS6" s="370"/>
      <c r="AT6" s="370"/>
      <c r="AU6" s="370"/>
      <c r="AV6" s="370"/>
      <c r="AW6" s="370"/>
      <c r="AX6" s="370"/>
      <c r="AY6" s="370"/>
      <c r="AZ6" s="370"/>
      <c r="BA6" s="370"/>
      <c r="BB6" s="370"/>
      <c r="BC6" s="370"/>
      <c r="BD6" s="370"/>
      <c r="BE6" s="370"/>
      <c r="BF6" s="370"/>
      <c r="BG6" s="370"/>
      <c r="BH6" s="370"/>
      <c r="BI6" s="370"/>
      <c r="BJ6" s="370"/>
      <c r="BK6" s="370"/>
      <c r="BL6" s="370"/>
      <c r="BM6" s="370"/>
      <c r="BN6" s="370"/>
      <c r="BO6" s="370"/>
      <c r="BP6" s="370"/>
      <c r="BQ6" s="370"/>
      <c r="BR6" s="370"/>
      <c r="BS6" s="370"/>
      <c r="BT6" s="370"/>
      <c r="BU6" s="370"/>
      <c r="BV6" s="370"/>
      <c r="BW6" s="370"/>
      <c r="BX6" s="370"/>
      <c r="BY6" s="370"/>
      <c r="BZ6" s="370"/>
      <c r="CA6" s="370"/>
      <c r="CB6" s="370"/>
      <c r="CC6" s="370"/>
      <c r="CD6" s="370"/>
      <c r="CE6" s="370"/>
      <c r="CF6" s="370"/>
      <c r="CG6" s="370"/>
      <c r="CH6" s="370"/>
      <c r="CI6" s="370"/>
      <c r="CJ6" s="370"/>
      <c r="CK6" s="370"/>
      <c r="CL6" s="370"/>
      <c r="CM6" s="370"/>
      <c r="CN6" s="370"/>
      <c r="CO6" s="370"/>
      <c r="CP6" s="370"/>
      <c r="CQ6" s="370"/>
      <c r="CR6" s="370"/>
      <c r="CS6" s="370"/>
      <c r="CT6" s="370"/>
      <c r="CU6" s="370"/>
      <c r="CV6" s="370"/>
      <c r="CW6" s="370"/>
      <c r="CX6" s="370"/>
      <c r="CY6" s="370"/>
      <c r="CZ6" s="370"/>
      <c r="DA6" s="370"/>
      <c r="DB6" s="370"/>
      <c r="DC6" s="370"/>
      <c r="DD6" s="370"/>
      <c r="DE6" s="370"/>
    </row>
    <row r="7" spans="1:109" s="255" customFormat="1" x14ac:dyDescent="0.15">
      <c r="A7" s="370"/>
      <c r="B7" s="370"/>
      <c r="C7" s="370"/>
      <c r="D7" s="370"/>
      <c r="E7" s="370"/>
      <c r="F7" s="370"/>
      <c r="G7" s="370"/>
      <c r="H7" s="370"/>
      <c r="I7" s="370"/>
      <c r="J7" s="370"/>
      <c r="K7" s="370"/>
      <c r="L7" s="370"/>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0"/>
      <c r="AN7" s="370"/>
      <c r="AO7" s="370"/>
      <c r="AP7" s="370"/>
      <c r="AQ7" s="370"/>
      <c r="AR7" s="370"/>
      <c r="AS7" s="370"/>
      <c r="AT7" s="370"/>
      <c r="AU7" s="370"/>
      <c r="AV7" s="370"/>
      <c r="AW7" s="370"/>
      <c r="AX7" s="370"/>
      <c r="AY7" s="370"/>
      <c r="AZ7" s="370"/>
      <c r="BA7" s="370"/>
      <c r="BB7" s="370"/>
      <c r="BC7" s="370"/>
      <c r="BD7" s="370"/>
      <c r="BE7" s="370"/>
      <c r="BF7" s="370"/>
      <c r="BG7" s="370"/>
      <c r="BH7" s="370"/>
      <c r="BI7" s="370"/>
      <c r="BJ7" s="370"/>
      <c r="BK7" s="370"/>
      <c r="BL7" s="370"/>
      <c r="BM7" s="370"/>
      <c r="BN7" s="370"/>
      <c r="BO7" s="370"/>
      <c r="BP7" s="370"/>
      <c r="BQ7" s="370"/>
      <c r="BR7" s="370"/>
      <c r="BS7" s="370"/>
      <c r="BT7" s="370"/>
      <c r="BU7" s="370"/>
      <c r="BV7" s="370"/>
      <c r="BW7" s="370"/>
      <c r="BX7" s="370"/>
      <c r="BY7" s="370"/>
      <c r="BZ7" s="370"/>
      <c r="CA7" s="370"/>
      <c r="CB7" s="370"/>
      <c r="CC7" s="370"/>
      <c r="CD7" s="370"/>
      <c r="CE7" s="370"/>
      <c r="CF7" s="370"/>
      <c r="CG7" s="370"/>
      <c r="CH7" s="370"/>
      <c r="CI7" s="370"/>
      <c r="CJ7" s="370"/>
      <c r="CK7" s="370"/>
      <c r="CL7" s="370"/>
      <c r="CM7" s="370"/>
      <c r="CN7" s="370"/>
      <c r="CO7" s="370"/>
      <c r="CP7" s="370"/>
      <c r="CQ7" s="370"/>
      <c r="CR7" s="370"/>
      <c r="CS7" s="370"/>
      <c r="CT7" s="370"/>
      <c r="CU7" s="370"/>
      <c r="CV7" s="370"/>
      <c r="CW7" s="370"/>
      <c r="CX7" s="370"/>
      <c r="CY7" s="370"/>
      <c r="CZ7" s="370"/>
      <c r="DA7" s="370"/>
      <c r="DB7" s="370"/>
      <c r="DC7" s="370"/>
      <c r="DD7" s="370"/>
      <c r="DE7" s="370"/>
    </row>
    <row r="8" spans="1:109" s="255" customFormat="1" x14ac:dyDescent="0.15">
      <c r="A8" s="370"/>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c r="BB8" s="370"/>
      <c r="BC8" s="370"/>
      <c r="BD8" s="370"/>
      <c r="BE8" s="370"/>
      <c r="BF8" s="370"/>
      <c r="BG8" s="370"/>
      <c r="BH8" s="370"/>
      <c r="BI8" s="370"/>
      <c r="BJ8" s="370"/>
      <c r="BK8" s="370"/>
      <c r="BL8" s="370"/>
      <c r="BM8" s="370"/>
      <c r="BN8" s="370"/>
      <c r="BO8" s="370"/>
      <c r="BP8" s="370"/>
      <c r="BQ8" s="370"/>
      <c r="BR8" s="370"/>
      <c r="BS8" s="370"/>
      <c r="BT8" s="370"/>
      <c r="BU8" s="370"/>
      <c r="BV8" s="370"/>
      <c r="BW8" s="370"/>
      <c r="BX8" s="370"/>
      <c r="BY8" s="370"/>
      <c r="BZ8" s="370"/>
      <c r="CA8" s="370"/>
      <c r="CB8" s="370"/>
      <c r="CC8" s="370"/>
      <c r="CD8" s="370"/>
      <c r="CE8" s="370"/>
      <c r="CF8" s="370"/>
      <c r="CG8" s="370"/>
      <c r="CH8" s="370"/>
      <c r="CI8" s="370"/>
      <c r="CJ8" s="370"/>
      <c r="CK8" s="370"/>
      <c r="CL8" s="370"/>
      <c r="CM8" s="370"/>
      <c r="CN8" s="370"/>
      <c r="CO8" s="370"/>
      <c r="CP8" s="370"/>
      <c r="CQ8" s="370"/>
      <c r="CR8" s="370"/>
      <c r="CS8" s="370"/>
      <c r="CT8" s="370"/>
      <c r="CU8" s="370"/>
      <c r="CV8" s="370"/>
      <c r="CW8" s="370"/>
      <c r="CX8" s="370"/>
      <c r="CY8" s="370"/>
      <c r="CZ8" s="370"/>
      <c r="DA8" s="370"/>
      <c r="DB8" s="370"/>
      <c r="DC8" s="370"/>
      <c r="DD8" s="370"/>
      <c r="DE8" s="370"/>
    </row>
    <row r="9" spans="1:109" s="255" customFormat="1" x14ac:dyDescent="0.15">
      <c r="A9" s="370"/>
      <c r="B9" s="370"/>
      <c r="C9" s="370"/>
      <c r="D9" s="370"/>
      <c r="E9" s="370"/>
      <c r="F9" s="370"/>
      <c r="G9" s="370"/>
      <c r="H9" s="370"/>
      <c r="I9" s="370"/>
      <c r="J9" s="370"/>
      <c r="K9" s="370"/>
      <c r="L9" s="370"/>
      <c r="M9" s="370"/>
      <c r="N9" s="370"/>
      <c r="O9" s="370"/>
      <c r="P9" s="370"/>
      <c r="Q9" s="370"/>
      <c r="R9" s="370"/>
      <c r="S9" s="370"/>
      <c r="T9" s="370"/>
      <c r="U9" s="370"/>
      <c r="V9" s="370"/>
      <c r="W9" s="370"/>
      <c r="X9" s="370"/>
      <c r="Y9" s="370"/>
      <c r="Z9" s="370"/>
      <c r="AA9" s="370"/>
      <c r="AB9" s="370"/>
      <c r="AC9" s="370"/>
      <c r="AD9" s="370"/>
      <c r="AE9" s="370"/>
      <c r="AF9" s="370"/>
      <c r="AG9" s="370"/>
      <c r="AH9" s="370"/>
      <c r="AI9" s="370"/>
      <c r="AJ9" s="370"/>
      <c r="AK9" s="370"/>
      <c r="AL9" s="370"/>
      <c r="AM9" s="370"/>
      <c r="AN9" s="370"/>
      <c r="AO9" s="370"/>
      <c r="AP9" s="370"/>
      <c r="AQ9" s="370"/>
      <c r="AR9" s="370"/>
      <c r="AS9" s="370"/>
      <c r="AT9" s="370"/>
      <c r="AU9" s="370"/>
      <c r="AV9" s="370"/>
      <c r="AW9" s="370"/>
      <c r="AX9" s="370"/>
      <c r="AY9" s="370"/>
      <c r="AZ9" s="370"/>
      <c r="BA9" s="370"/>
      <c r="BB9" s="370"/>
      <c r="BC9" s="370"/>
      <c r="BD9" s="370"/>
      <c r="BE9" s="370"/>
      <c r="BF9" s="370"/>
      <c r="BG9" s="370"/>
      <c r="BH9" s="370"/>
      <c r="BI9" s="370"/>
      <c r="BJ9" s="370"/>
      <c r="BK9" s="370"/>
      <c r="BL9" s="370"/>
      <c r="BM9" s="370"/>
      <c r="BN9" s="370"/>
      <c r="BO9" s="370"/>
      <c r="BP9" s="370"/>
      <c r="BQ9" s="370"/>
      <c r="BR9" s="370"/>
      <c r="BS9" s="370"/>
      <c r="BT9" s="370"/>
      <c r="BU9" s="370"/>
      <c r="BV9" s="370"/>
      <c r="BW9" s="370"/>
      <c r="BX9" s="370"/>
      <c r="BY9" s="370"/>
      <c r="BZ9" s="370"/>
      <c r="CA9" s="370"/>
      <c r="CB9" s="370"/>
      <c r="CC9" s="370"/>
      <c r="CD9" s="370"/>
      <c r="CE9" s="370"/>
      <c r="CF9" s="370"/>
      <c r="CG9" s="370"/>
      <c r="CH9" s="370"/>
      <c r="CI9" s="370"/>
      <c r="CJ9" s="370"/>
      <c r="CK9" s="370"/>
      <c r="CL9" s="370"/>
      <c r="CM9" s="370"/>
      <c r="CN9" s="370"/>
      <c r="CO9" s="370"/>
      <c r="CP9" s="370"/>
      <c r="CQ9" s="370"/>
      <c r="CR9" s="370"/>
      <c r="CS9" s="370"/>
      <c r="CT9" s="370"/>
      <c r="CU9" s="370"/>
      <c r="CV9" s="370"/>
      <c r="CW9" s="370"/>
      <c r="CX9" s="370"/>
      <c r="CY9" s="370"/>
      <c r="CZ9" s="370"/>
      <c r="DA9" s="370"/>
      <c r="DB9" s="370"/>
      <c r="DC9" s="370"/>
      <c r="DD9" s="370"/>
      <c r="DE9" s="370"/>
    </row>
    <row r="10" spans="1:109" s="255" customFormat="1" x14ac:dyDescent="0.1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c r="AF10" s="370"/>
      <c r="AG10" s="370"/>
      <c r="AH10" s="370"/>
      <c r="AI10" s="370"/>
      <c r="AJ10" s="370"/>
      <c r="AK10" s="370"/>
      <c r="AL10" s="370"/>
      <c r="AM10" s="370"/>
      <c r="AN10" s="370"/>
      <c r="AO10" s="370"/>
      <c r="AP10" s="370"/>
      <c r="AQ10" s="370"/>
      <c r="AR10" s="370"/>
      <c r="AS10" s="370"/>
      <c r="AT10" s="370"/>
      <c r="AU10" s="370"/>
      <c r="AV10" s="370"/>
      <c r="AW10" s="370"/>
      <c r="AX10" s="370"/>
      <c r="AY10" s="370"/>
      <c r="AZ10" s="370"/>
      <c r="BA10" s="370"/>
      <c r="BB10" s="370"/>
      <c r="BC10" s="370"/>
      <c r="BD10" s="370"/>
      <c r="BE10" s="370"/>
      <c r="BF10" s="370"/>
      <c r="BG10" s="370"/>
      <c r="BH10" s="370"/>
      <c r="BI10" s="370"/>
      <c r="BJ10" s="370"/>
      <c r="BK10" s="370"/>
      <c r="BL10" s="370"/>
      <c r="BM10" s="370"/>
      <c r="BN10" s="370"/>
      <c r="BO10" s="370"/>
      <c r="BP10" s="370"/>
      <c r="BQ10" s="370"/>
      <c r="BR10" s="370"/>
      <c r="BS10" s="370"/>
      <c r="BT10" s="370"/>
      <c r="BU10" s="370"/>
      <c r="BV10" s="370"/>
      <c r="BW10" s="370"/>
      <c r="BX10" s="370"/>
      <c r="BY10" s="370"/>
      <c r="BZ10" s="370"/>
      <c r="CA10" s="370"/>
      <c r="CB10" s="370"/>
      <c r="CC10" s="370"/>
      <c r="CD10" s="370"/>
      <c r="CE10" s="370"/>
      <c r="CF10" s="370"/>
      <c r="CG10" s="370"/>
      <c r="CH10" s="370"/>
      <c r="CI10" s="370"/>
      <c r="CJ10" s="370"/>
      <c r="CK10" s="370"/>
      <c r="CL10" s="370"/>
      <c r="CM10" s="370"/>
      <c r="CN10" s="370"/>
      <c r="CO10" s="370"/>
      <c r="CP10" s="370"/>
      <c r="CQ10" s="370"/>
      <c r="CR10" s="370"/>
      <c r="CS10" s="370"/>
      <c r="CT10" s="370"/>
      <c r="CU10" s="370"/>
      <c r="CV10" s="370"/>
      <c r="CW10" s="370"/>
      <c r="CX10" s="370"/>
      <c r="CY10" s="370"/>
      <c r="CZ10" s="370"/>
      <c r="DA10" s="370"/>
      <c r="DB10" s="370"/>
      <c r="DC10" s="370"/>
      <c r="DD10" s="370"/>
      <c r="DE10" s="370"/>
    </row>
    <row r="11" spans="1:109" s="255" customFormat="1" x14ac:dyDescent="0.15">
      <c r="A11" s="370"/>
      <c r="B11" s="370"/>
      <c r="C11" s="370"/>
      <c r="D11" s="370"/>
      <c r="E11" s="370"/>
      <c r="F11" s="370"/>
      <c r="G11" s="370"/>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c r="AF11" s="370"/>
      <c r="AG11" s="370"/>
      <c r="AH11" s="370"/>
      <c r="AI11" s="370"/>
      <c r="AJ11" s="370"/>
      <c r="AK11" s="370"/>
      <c r="AL11" s="370"/>
      <c r="AM11" s="370"/>
      <c r="AN11" s="370"/>
      <c r="AO11" s="370"/>
      <c r="AP11" s="370"/>
      <c r="AQ11" s="370"/>
      <c r="AR11" s="370"/>
      <c r="AS11" s="370"/>
      <c r="AT11" s="370"/>
      <c r="AU11" s="370"/>
      <c r="AV11" s="370"/>
      <c r="AW11" s="370"/>
      <c r="AX11" s="370"/>
      <c r="AY11" s="370"/>
      <c r="AZ11" s="370"/>
      <c r="BA11" s="370"/>
      <c r="BB11" s="370"/>
      <c r="BC11" s="370"/>
      <c r="BD11" s="370"/>
      <c r="BE11" s="370"/>
      <c r="BF11" s="370"/>
      <c r="BG11" s="370"/>
      <c r="BH11" s="370"/>
      <c r="BI11" s="370"/>
      <c r="BJ11" s="370"/>
      <c r="BK11" s="370"/>
      <c r="BL11" s="370"/>
      <c r="BM11" s="370"/>
      <c r="BN11" s="370"/>
      <c r="BO11" s="370"/>
      <c r="BP11" s="370"/>
      <c r="BQ11" s="370"/>
      <c r="BR11" s="370"/>
      <c r="BS11" s="370"/>
      <c r="BT11" s="370"/>
      <c r="BU11" s="370"/>
      <c r="BV11" s="370"/>
      <c r="BW11" s="370"/>
      <c r="BX11" s="370"/>
      <c r="BY11" s="370"/>
      <c r="BZ11" s="370"/>
      <c r="CA11" s="370"/>
      <c r="CB11" s="370"/>
      <c r="CC11" s="370"/>
      <c r="CD11" s="370"/>
      <c r="CE11" s="370"/>
      <c r="CF11" s="370"/>
      <c r="CG11" s="370"/>
      <c r="CH11" s="370"/>
      <c r="CI11" s="370"/>
      <c r="CJ11" s="370"/>
      <c r="CK11" s="370"/>
      <c r="CL11" s="370"/>
      <c r="CM11" s="370"/>
      <c r="CN11" s="370"/>
      <c r="CO11" s="370"/>
      <c r="CP11" s="370"/>
      <c r="CQ11" s="370"/>
      <c r="CR11" s="370"/>
      <c r="CS11" s="370"/>
      <c r="CT11" s="370"/>
      <c r="CU11" s="370"/>
      <c r="CV11" s="370"/>
      <c r="CW11" s="370"/>
      <c r="CX11" s="370"/>
      <c r="CY11" s="370"/>
      <c r="CZ11" s="370"/>
      <c r="DA11" s="370"/>
      <c r="DB11" s="370"/>
      <c r="DC11" s="370"/>
      <c r="DD11" s="370"/>
      <c r="DE11" s="370"/>
    </row>
    <row r="12" spans="1:109" s="255" customFormat="1" x14ac:dyDescent="0.15">
      <c r="A12" s="370"/>
      <c r="B12" s="370"/>
      <c r="C12" s="370"/>
      <c r="D12" s="370"/>
      <c r="E12" s="370"/>
      <c r="F12" s="370"/>
      <c r="G12" s="370"/>
      <c r="H12" s="370"/>
      <c r="I12" s="370"/>
      <c r="J12" s="370"/>
      <c r="K12" s="370"/>
      <c r="L12" s="370"/>
      <c r="M12" s="370"/>
      <c r="N12" s="370"/>
      <c r="O12" s="370"/>
      <c r="P12" s="370"/>
      <c r="Q12" s="370"/>
      <c r="R12" s="370"/>
      <c r="S12" s="370"/>
      <c r="T12" s="370"/>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70"/>
      <c r="AU12" s="370"/>
      <c r="AV12" s="370"/>
      <c r="AW12" s="370"/>
      <c r="AX12" s="370"/>
      <c r="AY12" s="370"/>
      <c r="AZ12" s="370"/>
      <c r="BA12" s="370"/>
      <c r="BB12" s="370"/>
      <c r="BC12" s="370"/>
      <c r="BD12" s="370"/>
      <c r="BE12" s="370"/>
      <c r="BF12" s="370"/>
      <c r="BG12" s="370"/>
      <c r="BH12" s="370"/>
      <c r="BI12" s="370"/>
      <c r="BJ12" s="370"/>
      <c r="BK12" s="370"/>
      <c r="BL12" s="370"/>
      <c r="BM12" s="370"/>
      <c r="BN12" s="370"/>
      <c r="BO12" s="370"/>
      <c r="BP12" s="370"/>
      <c r="BQ12" s="370"/>
      <c r="BR12" s="370"/>
      <c r="BS12" s="370"/>
      <c r="BT12" s="370"/>
      <c r="BU12" s="370"/>
      <c r="BV12" s="370"/>
      <c r="BW12" s="370"/>
      <c r="BX12" s="370"/>
      <c r="BY12" s="370"/>
      <c r="BZ12" s="370"/>
      <c r="CA12" s="370"/>
      <c r="CB12" s="370"/>
      <c r="CC12" s="370"/>
      <c r="CD12" s="370"/>
      <c r="CE12" s="370"/>
      <c r="CF12" s="370"/>
      <c r="CG12" s="370"/>
      <c r="CH12" s="370"/>
      <c r="CI12" s="370"/>
      <c r="CJ12" s="370"/>
      <c r="CK12" s="370"/>
      <c r="CL12" s="370"/>
      <c r="CM12" s="370"/>
      <c r="CN12" s="370"/>
      <c r="CO12" s="370"/>
      <c r="CP12" s="370"/>
      <c r="CQ12" s="370"/>
      <c r="CR12" s="370"/>
      <c r="CS12" s="370"/>
      <c r="CT12" s="370"/>
      <c r="CU12" s="370"/>
      <c r="CV12" s="370"/>
      <c r="CW12" s="370"/>
      <c r="CX12" s="370"/>
      <c r="CY12" s="370"/>
      <c r="CZ12" s="370"/>
      <c r="DA12" s="370"/>
      <c r="DB12" s="370"/>
      <c r="DC12" s="370"/>
      <c r="DD12" s="370"/>
      <c r="DE12" s="370"/>
    </row>
    <row r="13" spans="1:109" s="255" customFormat="1" x14ac:dyDescent="0.15">
      <c r="A13" s="370"/>
      <c r="B13" s="370"/>
      <c r="C13" s="370"/>
      <c r="D13" s="370"/>
      <c r="E13" s="370"/>
      <c r="F13" s="370"/>
      <c r="G13" s="370"/>
      <c r="H13" s="370"/>
      <c r="I13" s="370"/>
      <c r="J13" s="370"/>
      <c r="K13" s="370"/>
      <c r="L13" s="370"/>
      <c r="M13" s="370"/>
      <c r="N13" s="370"/>
      <c r="O13" s="370"/>
      <c r="P13" s="370"/>
      <c r="Q13" s="370"/>
      <c r="R13" s="370"/>
      <c r="S13" s="370"/>
      <c r="T13" s="370"/>
      <c r="U13" s="370"/>
      <c r="V13" s="370"/>
      <c r="W13" s="370"/>
      <c r="X13" s="370"/>
      <c r="Y13" s="370"/>
      <c r="Z13" s="370"/>
      <c r="AA13" s="370"/>
      <c r="AB13" s="370"/>
      <c r="AC13" s="370"/>
      <c r="AD13" s="370"/>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70"/>
      <c r="BC13" s="370"/>
      <c r="BD13" s="370"/>
      <c r="BE13" s="370"/>
      <c r="BF13" s="370"/>
      <c r="BG13" s="370"/>
      <c r="BH13" s="370"/>
      <c r="BI13" s="370"/>
      <c r="BJ13" s="370"/>
      <c r="BK13" s="370"/>
      <c r="BL13" s="370"/>
      <c r="BM13" s="370"/>
      <c r="BN13" s="370"/>
      <c r="BO13" s="370"/>
      <c r="BP13" s="370"/>
      <c r="BQ13" s="370"/>
      <c r="BR13" s="370"/>
      <c r="BS13" s="370"/>
      <c r="BT13" s="370"/>
      <c r="BU13" s="370"/>
      <c r="BV13" s="370"/>
      <c r="BW13" s="370"/>
      <c r="BX13" s="370"/>
      <c r="BY13" s="370"/>
      <c r="BZ13" s="370"/>
      <c r="CA13" s="370"/>
      <c r="CB13" s="370"/>
      <c r="CC13" s="370"/>
      <c r="CD13" s="370"/>
      <c r="CE13" s="370"/>
      <c r="CF13" s="370"/>
      <c r="CG13" s="370"/>
      <c r="CH13" s="370"/>
      <c r="CI13" s="370"/>
      <c r="CJ13" s="370"/>
      <c r="CK13" s="370"/>
      <c r="CL13" s="370"/>
      <c r="CM13" s="370"/>
      <c r="CN13" s="370"/>
      <c r="CO13" s="370"/>
      <c r="CP13" s="370"/>
      <c r="CQ13" s="370"/>
      <c r="CR13" s="370"/>
      <c r="CS13" s="370"/>
      <c r="CT13" s="370"/>
      <c r="CU13" s="370"/>
      <c r="CV13" s="370"/>
      <c r="CW13" s="370"/>
      <c r="CX13" s="370"/>
      <c r="CY13" s="370"/>
      <c r="CZ13" s="370"/>
      <c r="DA13" s="370"/>
      <c r="DB13" s="370"/>
      <c r="DC13" s="370"/>
      <c r="DD13" s="370"/>
      <c r="DE13" s="370"/>
    </row>
    <row r="14" spans="1:109" s="255" customFormat="1" x14ac:dyDescent="0.15">
      <c r="A14" s="370"/>
      <c r="B14" s="370"/>
      <c r="C14" s="370"/>
      <c r="D14" s="370"/>
      <c r="E14" s="370"/>
      <c r="F14" s="370"/>
      <c r="G14" s="370"/>
      <c r="H14" s="370"/>
      <c r="I14" s="370"/>
      <c r="J14" s="370"/>
      <c r="K14" s="370"/>
      <c r="L14" s="370"/>
      <c r="M14" s="370"/>
      <c r="N14" s="370"/>
      <c r="O14" s="370"/>
      <c r="P14" s="370"/>
      <c r="Q14" s="370"/>
      <c r="R14" s="370"/>
      <c r="S14" s="370"/>
      <c r="T14" s="370"/>
      <c r="U14" s="370"/>
      <c r="V14" s="370"/>
      <c r="W14" s="370"/>
      <c r="X14" s="370"/>
      <c r="Y14" s="370"/>
      <c r="Z14" s="370"/>
      <c r="AA14" s="370"/>
      <c r="AB14" s="370"/>
      <c r="AC14" s="370"/>
      <c r="AD14" s="370"/>
      <c r="AE14" s="370"/>
      <c r="AF14" s="370"/>
      <c r="AG14" s="370"/>
      <c r="AH14" s="370"/>
      <c r="AI14" s="370"/>
      <c r="AJ14" s="370"/>
      <c r="AK14" s="370"/>
      <c r="AL14" s="370"/>
      <c r="AM14" s="370"/>
      <c r="AN14" s="370"/>
      <c r="AO14" s="370"/>
      <c r="AP14" s="370"/>
      <c r="AQ14" s="370"/>
      <c r="AR14" s="370"/>
      <c r="AS14" s="370"/>
      <c r="AT14" s="370"/>
      <c r="AU14" s="370"/>
      <c r="AV14" s="370"/>
      <c r="AW14" s="370"/>
      <c r="AX14" s="370"/>
      <c r="AY14" s="370"/>
      <c r="AZ14" s="370"/>
      <c r="BA14" s="370"/>
      <c r="BB14" s="370"/>
      <c r="BC14" s="370"/>
      <c r="BD14" s="370"/>
      <c r="BE14" s="370"/>
      <c r="BF14" s="370"/>
      <c r="BG14" s="370"/>
      <c r="BH14" s="370"/>
      <c r="BI14" s="370"/>
      <c r="BJ14" s="370"/>
      <c r="BK14" s="370"/>
      <c r="BL14" s="370"/>
      <c r="BM14" s="370"/>
      <c r="BN14" s="370"/>
      <c r="BO14" s="370"/>
      <c r="BP14" s="370"/>
      <c r="BQ14" s="370"/>
      <c r="BR14" s="370"/>
      <c r="BS14" s="370"/>
      <c r="BT14" s="370"/>
      <c r="BU14" s="370"/>
      <c r="BV14" s="370"/>
      <c r="BW14" s="370"/>
      <c r="BX14" s="370"/>
      <c r="BY14" s="370"/>
      <c r="BZ14" s="370"/>
      <c r="CA14" s="370"/>
      <c r="CB14" s="370"/>
      <c r="CC14" s="370"/>
      <c r="CD14" s="370"/>
      <c r="CE14" s="370"/>
      <c r="CF14" s="370"/>
      <c r="CG14" s="370"/>
      <c r="CH14" s="370"/>
      <c r="CI14" s="370"/>
      <c r="CJ14" s="370"/>
      <c r="CK14" s="370"/>
      <c r="CL14" s="370"/>
      <c r="CM14" s="370"/>
      <c r="CN14" s="370"/>
      <c r="CO14" s="370"/>
      <c r="CP14" s="370"/>
      <c r="CQ14" s="370"/>
      <c r="CR14" s="370"/>
      <c r="CS14" s="370"/>
      <c r="CT14" s="370"/>
      <c r="CU14" s="370"/>
      <c r="CV14" s="370"/>
      <c r="CW14" s="370"/>
      <c r="CX14" s="370"/>
      <c r="CY14" s="370"/>
      <c r="CZ14" s="370"/>
      <c r="DA14" s="370"/>
      <c r="DB14" s="370"/>
      <c r="DC14" s="370"/>
      <c r="DD14" s="370"/>
      <c r="DE14" s="370"/>
    </row>
    <row r="15" spans="1:109" s="255" customFormat="1" x14ac:dyDescent="0.15">
      <c r="A15" s="369"/>
      <c r="B15" s="370"/>
      <c r="C15" s="370"/>
      <c r="D15" s="370"/>
      <c r="E15" s="370"/>
      <c r="F15" s="370"/>
      <c r="G15" s="370"/>
      <c r="H15" s="370"/>
      <c r="I15" s="370"/>
      <c r="J15" s="370"/>
      <c r="K15" s="370"/>
      <c r="L15" s="370"/>
      <c r="M15" s="370"/>
      <c r="N15" s="370"/>
      <c r="O15" s="370"/>
      <c r="P15" s="370"/>
      <c r="Q15" s="370"/>
      <c r="R15" s="370"/>
      <c r="S15" s="370"/>
      <c r="T15" s="370"/>
      <c r="U15" s="370"/>
      <c r="V15" s="370"/>
      <c r="W15" s="370"/>
      <c r="X15" s="370"/>
      <c r="Y15" s="370"/>
      <c r="Z15" s="370"/>
      <c r="AA15" s="370"/>
      <c r="AB15" s="370"/>
      <c r="AC15" s="370"/>
      <c r="AD15" s="370"/>
      <c r="AE15" s="370"/>
      <c r="AF15" s="370"/>
      <c r="AG15" s="370"/>
      <c r="AH15" s="370"/>
      <c r="AI15" s="370"/>
      <c r="AJ15" s="370"/>
      <c r="AK15" s="370"/>
      <c r="AL15" s="370"/>
      <c r="AM15" s="370"/>
      <c r="AN15" s="370"/>
      <c r="AO15" s="370"/>
      <c r="AP15" s="370"/>
      <c r="AQ15" s="370"/>
      <c r="AR15" s="370"/>
      <c r="AS15" s="370"/>
      <c r="AT15" s="370"/>
      <c r="AU15" s="370"/>
      <c r="AV15" s="370"/>
      <c r="AW15" s="370"/>
      <c r="AX15" s="370"/>
      <c r="AY15" s="370"/>
      <c r="AZ15" s="370"/>
      <c r="BA15" s="370"/>
      <c r="BB15" s="370"/>
      <c r="BC15" s="370"/>
      <c r="BD15" s="370"/>
      <c r="BE15" s="370"/>
      <c r="BF15" s="370"/>
      <c r="BG15" s="370"/>
      <c r="BH15" s="370"/>
      <c r="BI15" s="370"/>
      <c r="BJ15" s="370"/>
      <c r="BK15" s="370"/>
      <c r="BL15" s="370"/>
      <c r="BM15" s="370"/>
      <c r="BN15" s="370"/>
      <c r="BO15" s="370"/>
      <c r="BP15" s="370"/>
      <c r="BQ15" s="370"/>
      <c r="BR15" s="370"/>
      <c r="BS15" s="370"/>
      <c r="BT15" s="370"/>
      <c r="BU15" s="370"/>
      <c r="BV15" s="370"/>
      <c r="BW15" s="370"/>
      <c r="BX15" s="370"/>
      <c r="BY15" s="370"/>
      <c r="BZ15" s="370"/>
      <c r="CA15" s="370"/>
      <c r="CB15" s="370"/>
      <c r="CC15" s="370"/>
      <c r="CD15" s="370"/>
      <c r="CE15" s="370"/>
      <c r="CF15" s="370"/>
      <c r="CG15" s="370"/>
      <c r="CH15" s="370"/>
      <c r="CI15" s="370"/>
      <c r="CJ15" s="370"/>
      <c r="CK15" s="370"/>
      <c r="CL15" s="370"/>
      <c r="CM15" s="370"/>
      <c r="CN15" s="370"/>
      <c r="CO15" s="370"/>
      <c r="CP15" s="370"/>
      <c r="CQ15" s="370"/>
      <c r="CR15" s="370"/>
      <c r="CS15" s="370"/>
      <c r="CT15" s="370"/>
      <c r="CU15" s="370"/>
      <c r="CV15" s="370"/>
      <c r="CW15" s="370"/>
      <c r="CX15" s="370"/>
      <c r="CY15" s="370"/>
      <c r="CZ15" s="370"/>
      <c r="DA15" s="370"/>
      <c r="DB15" s="370"/>
      <c r="DC15" s="370"/>
      <c r="DD15" s="370"/>
      <c r="DE15" s="370"/>
    </row>
    <row r="16" spans="1:109" s="255" customFormat="1" x14ac:dyDescent="0.15">
      <c r="A16" s="369"/>
      <c r="B16" s="370"/>
      <c r="C16" s="370"/>
      <c r="D16" s="370"/>
      <c r="E16" s="370"/>
      <c r="F16" s="370"/>
      <c r="G16" s="370"/>
      <c r="H16" s="370"/>
      <c r="I16" s="370"/>
      <c r="J16" s="370"/>
      <c r="K16" s="370"/>
      <c r="L16" s="370"/>
      <c r="M16" s="370"/>
      <c r="N16" s="370"/>
      <c r="O16" s="370"/>
      <c r="P16" s="370"/>
      <c r="Q16" s="370"/>
      <c r="R16" s="370"/>
      <c r="S16" s="370"/>
      <c r="T16" s="370"/>
      <c r="U16" s="370"/>
      <c r="V16" s="370"/>
      <c r="W16" s="370"/>
      <c r="X16" s="370"/>
      <c r="Y16" s="370"/>
      <c r="Z16" s="370"/>
      <c r="AA16" s="370"/>
      <c r="AB16" s="370"/>
      <c r="AC16" s="370"/>
      <c r="AD16" s="370"/>
      <c r="AE16" s="370"/>
      <c r="AF16" s="370"/>
      <c r="AG16" s="370"/>
      <c r="AH16" s="370"/>
      <c r="AI16" s="370"/>
      <c r="AJ16" s="370"/>
      <c r="AK16" s="370"/>
      <c r="AL16" s="370"/>
      <c r="AM16" s="370"/>
      <c r="AN16" s="370"/>
      <c r="AO16" s="370"/>
      <c r="AP16" s="370"/>
      <c r="AQ16" s="370"/>
      <c r="AR16" s="370"/>
      <c r="AS16" s="370"/>
      <c r="AT16" s="370"/>
      <c r="AU16" s="370"/>
      <c r="AV16" s="370"/>
      <c r="AW16" s="370"/>
      <c r="AX16" s="370"/>
      <c r="AY16" s="370"/>
      <c r="AZ16" s="370"/>
      <c r="BA16" s="370"/>
      <c r="BB16" s="370"/>
      <c r="BC16" s="370"/>
      <c r="BD16" s="370"/>
      <c r="BE16" s="370"/>
      <c r="BF16" s="370"/>
      <c r="BG16" s="370"/>
      <c r="BH16" s="370"/>
      <c r="BI16" s="370"/>
      <c r="BJ16" s="370"/>
      <c r="BK16" s="370"/>
      <c r="BL16" s="370"/>
      <c r="BM16" s="370"/>
      <c r="BN16" s="370"/>
      <c r="BO16" s="370"/>
      <c r="BP16" s="370"/>
      <c r="BQ16" s="370"/>
      <c r="BR16" s="370"/>
      <c r="BS16" s="370"/>
      <c r="BT16" s="370"/>
      <c r="BU16" s="370"/>
      <c r="BV16" s="370"/>
      <c r="BW16" s="370"/>
      <c r="BX16" s="370"/>
      <c r="BY16" s="370"/>
      <c r="BZ16" s="370"/>
      <c r="CA16" s="370"/>
      <c r="CB16" s="370"/>
      <c r="CC16" s="370"/>
      <c r="CD16" s="370"/>
      <c r="CE16" s="370"/>
      <c r="CF16" s="370"/>
      <c r="CG16" s="370"/>
      <c r="CH16" s="370"/>
      <c r="CI16" s="370"/>
      <c r="CJ16" s="370"/>
      <c r="CK16" s="370"/>
      <c r="CL16" s="370"/>
      <c r="CM16" s="370"/>
      <c r="CN16" s="370"/>
      <c r="CO16" s="370"/>
      <c r="CP16" s="370"/>
      <c r="CQ16" s="370"/>
      <c r="CR16" s="370"/>
      <c r="CS16" s="370"/>
      <c r="CT16" s="370"/>
      <c r="CU16" s="370"/>
      <c r="CV16" s="370"/>
      <c r="CW16" s="370"/>
      <c r="CX16" s="370"/>
      <c r="CY16" s="370"/>
      <c r="CZ16" s="370"/>
      <c r="DA16" s="370"/>
      <c r="DB16" s="370"/>
      <c r="DC16" s="370"/>
      <c r="DD16" s="370"/>
      <c r="DE16" s="370"/>
    </row>
    <row r="17" spans="1:109" s="255" customFormat="1" x14ac:dyDescent="0.15">
      <c r="A17" s="369"/>
      <c r="B17" s="370"/>
      <c r="C17" s="370"/>
      <c r="D17" s="370"/>
      <c r="E17" s="370"/>
      <c r="F17" s="370"/>
      <c r="G17" s="370"/>
      <c r="H17" s="370"/>
      <c r="I17" s="370"/>
      <c r="J17" s="370"/>
      <c r="K17" s="370"/>
      <c r="L17" s="370"/>
      <c r="M17" s="370"/>
      <c r="N17" s="370"/>
      <c r="O17" s="370"/>
      <c r="P17" s="370"/>
      <c r="Q17" s="370"/>
      <c r="R17" s="370"/>
      <c r="S17" s="370"/>
      <c r="T17" s="370"/>
      <c r="U17" s="370"/>
      <c r="V17" s="370"/>
      <c r="W17" s="370"/>
      <c r="X17" s="370"/>
      <c r="Y17" s="370"/>
      <c r="Z17" s="370"/>
      <c r="AA17" s="370"/>
      <c r="AB17" s="370"/>
      <c r="AC17" s="370"/>
      <c r="AD17" s="370"/>
      <c r="AE17" s="370"/>
      <c r="AF17" s="370"/>
      <c r="AG17" s="370"/>
      <c r="AH17" s="370"/>
      <c r="AI17" s="370"/>
      <c r="AJ17" s="370"/>
      <c r="AK17" s="370"/>
      <c r="AL17" s="370"/>
      <c r="AM17" s="370"/>
      <c r="AN17" s="370"/>
      <c r="AO17" s="370"/>
      <c r="AP17" s="370"/>
      <c r="AQ17" s="370"/>
      <c r="AR17" s="370"/>
      <c r="AS17" s="370"/>
      <c r="AT17" s="370"/>
      <c r="AU17" s="370"/>
      <c r="AV17" s="370"/>
      <c r="AW17" s="370"/>
      <c r="AX17" s="370"/>
      <c r="AY17" s="370"/>
      <c r="AZ17" s="370"/>
      <c r="BA17" s="370"/>
      <c r="BB17" s="370"/>
      <c r="BC17" s="370"/>
      <c r="BD17" s="370"/>
      <c r="BE17" s="370"/>
      <c r="BF17" s="370"/>
      <c r="BG17" s="370"/>
      <c r="BH17" s="370"/>
      <c r="BI17" s="370"/>
      <c r="BJ17" s="370"/>
      <c r="BK17" s="370"/>
      <c r="BL17" s="370"/>
      <c r="BM17" s="370"/>
      <c r="BN17" s="370"/>
      <c r="BO17" s="370"/>
      <c r="BP17" s="370"/>
      <c r="BQ17" s="370"/>
      <c r="BR17" s="370"/>
      <c r="BS17" s="370"/>
      <c r="BT17" s="370"/>
      <c r="BU17" s="370"/>
      <c r="BV17" s="370"/>
      <c r="BW17" s="370"/>
      <c r="BX17" s="370"/>
      <c r="BY17" s="370"/>
      <c r="BZ17" s="370"/>
      <c r="CA17" s="370"/>
      <c r="CB17" s="370"/>
      <c r="CC17" s="370"/>
      <c r="CD17" s="370"/>
      <c r="CE17" s="370"/>
      <c r="CF17" s="370"/>
      <c r="CG17" s="370"/>
      <c r="CH17" s="370"/>
      <c r="CI17" s="370"/>
      <c r="CJ17" s="370"/>
      <c r="CK17" s="370"/>
      <c r="CL17" s="370"/>
      <c r="CM17" s="370"/>
      <c r="CN17" s="370"/>
      <c r="CO17" s="370"/>
      <c r="CP17" s="370"/>
      <c r="CQ17" s="370"/>
      <c r="CR17" s="370"/>
      <c r="CS17" s="370"/>
      <c r="CT17" s="370"/>
      <c r="CU17" s="370"/>
      <c r="CV17" s="370"/>
      <c r="CW17" s="370"/>
      <c r="CX17" s="370"/>
      <c r="CY17" s="370"/>
      <c r="CZ17" s="370"/>
      <c r="DA17" s="370"/>
      <c r="DB17" s="370"/>
      <c r="DC17" s="370"/>
      <c r="DD17" s="370"/>
      <c r="DE17" s="370"/>
    </row>
    <row r="18" spans="1:109" s="255" customFormat="1" x14ac:dyDescent="0.15">
      <c r="A18" s="369"/>
      <c r="B18" s="370"/>
      <c r="C18" s="370"/>
      <c r="D18" s="370"/>
      <c r="E18" s="370"/>
      <c r="F18" s="370"/>
      <c r="G18" s="370"/>
      <c r="H18" s="370"/>
      <c r="I18" s="370"/>
      <c r="J18" s="370"/>
      <c r="K18" s="370"/>
      <c r="L18" s="370"/>
      <c r="M18" s="370"/>
      <c r="N18" s="370"/>
      <c r="O18" s="370"/>
      <c r="P18" s="370"/>
      <c r="Q18" s="370"/>
      <c r="R18" s="370"/>
      <c r="S18" s="370"/>
      <c r="T18" s="370"/>
      <c r="U18" s="370"/>
      <c r="V18" s="370"/>
      <c r="W18" s="370"/>
      <c r="X18" s="370"/>
      <c r="Y18" s="370"/>
      <c r="Z18" s="370"/>
      <c r="AA18" s="370"/>
      <c r="AB18" s="370"/>
      <c r="AC18" s="370"/>
      <c r="AD18" s="370"/>
      <c r="AE18" s="370"/>
      <c r="AF18" s="370"/>
      <c r="AG18" s="370"/>
      <c r="AH18" s="370"/>
      <c r="AI18" s="370"/>
      <c r="AJ18" s="370"/>
      <c r="AK18" s="370"/>
      <c r="AL18" s="370"/>
      <c r="AM18" s="370"/>
      <c r="AN18" s="370"/>
      <c r="AO18" s="370"/>
      <c r="AP18" s="370"/>
      <c r="AQ18" s="370"/>
      <c r="AR18" s="370"/>
      <c r="AS18" s="370"/>
      <c r="AT18" s="370"/>
      <c r="AU18" s="370"/>
      <c r="AV18" s="370"/>
      <c r="AW18" s="370"/>
      <c r="AX18" s="370"/>
      <c r="AY18" s="370"/>
      <c r="AZ18" s="370"/>
      <c r="BA18" s="370"/>
      <c r="BB18" s="370"/>
      <c r="BC18" s="370"/>
      <c r="BD18" s="370"/>
      <c r="BE18" s="370"/>
      <c r="BF18" s="370"/>
      <c r="BG18" s="370"/>
      <c r="BH18" s="370"/>
      <c r="BI18" s="370"/>
      <c r="BJ18" s="370"/>
      <c r="BK18" s="370"/>
      <c r="BL18" s="370"/>
      <c r="BM18" s="370"/>
      <c r="BN18" s="370"/>
      <c r="BO18" s="370"/>
      <c r="BP18" s="370"/>
      <c r="BQ18" s="370"/>
      <c r="BR18" s="370"/>
      <c r="BS18" s="370"/>
      <c r="BT18" s="370"/>
      <c r="BU18" s="370"/>
      <c r="BV18" s="370"/>
      <c r="BW18" s="370"/>
      <c r="BX18" s="370"/>
      <c r="BY18" s="370"/>
      <c r="BZ18" s="370"/>
      <c r="CA18" s="370"/>
      <c r="CB18" s="370"/>
      <c r="CC18" s="370"/>
      <c r="CD18" s="370"/>
      <c r="CE18" s="370"/>
      <c r="CF18" s="370"/>
      <c r="CG18" s="370"/>
      <c r="CH18" s="370"/>
      <c r="CI18" s="370"/>
      <c r="CJ18" s="370"/>
      <c r="CK18" s="370"/>
      <c r="CL18" s="370"/>
      <c r="CM18" s="370"/>
      <c r="CN18" s="370"/>
      <c r="CO18" s="370"/>
      <c r="CP18" s="370"/>
      <c r="CQ18" s="370"/>
      <c r="CR18" s="370"/>
      <c r="CS18" s="370"/>
      <c r="CT18" s="370"/>
      <c r="CU18" s="370"/>
      <c r="CV18" s="370"/>
      <c r="CW18" s="370"/>
      <c r="CX18" s="370"/>
      <c r="CY18" s="370"/>
      <c r="CZ18" s="370"/>
      <c r="DA18" s="370"/>
      <c r="DB18" s="370"/>
      <c r="DC18" s="370"/>
      <c r="DD18" s="370"/>
      <c r="DE18" s="370"/>
    </row>
    <row r="19" spans="1:109" x14ac:dyDescent="0.15">
      <c r="DD19" s="369"/>
      <c r="DE19" s="369"/>
    </row>
    <row r="20" spans="1:109" x14ac:dyDescent="0.15">
      <c r="DD20" s="369"/>
      <c r="DE20" s="369"/>
    </row>
    <row r="21" spans="1:109" ht="17.25" customHeight="1" x14ac:dyDescent="0.15">
      <c r="B21" s="371"/>
      <c r="C21" s="372"/>
      <c r="D21" s="372"/>
      <c r="E21" s="372"/>
      <c r="F21" s="372"/>
      <c r="G21" s="372"/>
      <c r="H21" s="372"/>
      <c r="I21" s="372"/>
      <c r="J21" s="372"/>
      <c r="K21" s="372"/>
      <c r="L21" s="372"/>
      <c r="M21" s="372"/>
      <c r="N21" s="373"/>
      <c r="O21" s="372"/>
      <c r="P21" s="372"/>
      <c r="Q21" s="372"/>
      <c r="R21" s="372"/>
      <c r="S21" s="372"/>
      <c r="T21" s="372"/>
      <c r="U21" s="372"/>
      <c r="V21" s="372"/>
      <c r="W21" s="372"/>
      <c r="X21" s="372"/>
      <c r="Y21" s="372"/>
      <c r="Z21" s="372"/>
      <c r="AA21" s="372"/>
      <c r="AB21" s="372"/>
      <c r="AC21" s="372"/>
      <c r="AD21" s="372"/>
      <c r="AE21" s="372"/>
      <c r="AF21" s="372"/>
      <c r="AG21" s="372"/>
      <c r="AH21" s="372"/>
      <c r="AI21" s="372"/>
      <c r="AJ21" s="372"/>
      <c r="AK21" s="372"/>
      <c r="AL21" s="372"/>
      <c r="AM21" s="372"/>
      <c r="AN21" s="372"/>
      <c r="AO21" s="372"/>
      <c r="AP21" s="372"/>
      <c r="AQ21" s="372"/>
      <c r="AR21" s="372"/>
      <c r="AS21" s="372"/>
      <c r="AT21" s="373"/>
      <c r="AU21" s="372"/>
      <c r="AV21" s="372"/>
      <c r="AW21" s="372"/>
      <c r="AX21" s="372"/>
      <c r="AY21" s="372"/>
      <c r="AZ21" s="372"/>
      <c r="BA21" s="372"/>
      <c r="BB21" s="372"/>
      <c r="BC21" s="372"/>
      <c r="BD21" s="372"/>
      <c r="BE21" s="372"/>
      <c r="BF21" s="373"/>
      <c r="BG21" s="372"/>
      <c r="BH21" s="372"/>
      <c r="BI21" s="372"/>
      <c r="BJ21" s="372"/>
      <c r="BK21" s="372"/>
      <c r="BL21" s="372"/>
      <c r="BM21" s="372"/>
      <c r="BN21" s="372"/>
      <c r="BO21" s="372"/>
      <c r="BP21" s="372"/>
      <c r="BQ21" s="372"/>
      <c r="BR21" s="373"/>
      <c r="BS21" s="372"/>
      <c r="BT21" s="372"/>
      <c r="BU21" s="372"/>
      <c r="BV21" s="372"/>
      <c r="BW21" s="372"/>
      <c r="BX21" s="372"/>
      <c r="BY21" s="372"/>
      <c r="BZ21" s="372"/>
      <c r="CA21" s="372"/>
      <c r="CB21" s="372"/>
      <c r="CC21" s="372"/>
      <c r="CD21" s="373"/>
      <c r="CE21" s="372"/>
      <c r="CF21" s="372"/>
      <c r="CG21" s="372"/>
      <c r="CH21" s="372"/>
      <c r="CI21" s="372"/>
      <c r="CJ21" s="372"/>
      <c r="CK21" s="372"/>
      <c r="CL21" s="372"/>
      <c r="CM21" s="372"/>
      <c r="CN21" s="372"/>
      <c r="CO21" s="372"/>
      <c r="CP21" s="373"/>
      <c r="CQ21" s="372"/>
      <c r="CR21" s="372"/>
      <c r="CS21" s="372"/>
      <c r="CT21" s="372"/>
      <c r="CU21" s="372"/>
      <c r="CV21" s="372"/>
      <c r="CW21" s="372"/>
      <c r="CX21" s="372"/>
      <c r="CY21" s="372"/>
      <c r="CZ21" s="372"/>
      <c r="DA21" s="372"/>
      <c r="DB21" s="373"/>
      <c r="DC21" s="372"/>
      <c r="DD21" s="374"/>
      <c r="DE21" s="369"/>
    </row>
    <row r="22" spans="1:109" ht="17.25" customHeight="1" x14ac:dyDescent="0.15">
      <c r="B22" s="375"/>
    </row>
    <row r="23" spans="1:109" x14ac:dyDescent="0.15">
      <c r="B23" s="375"/>
    </row>
    <row r="24" spans="1:109" x14ac:dyDescent="0.15">
      <c r="B24" s="375"/>
    </row>
    <row r="25" spans="1:109" x14ac:dyDescent="0.15">
      <c r="B25" s="375"/>
    </row>
    <row r="26" spans="1:109" x14ac:dyDescent="0.15">
      <c r="B26" s="375"/>
    </row>
    <row r="27" spans="1:109" x14ac:dyDescent="0.15">
      <c r="B27" s="375"/>
    </row>
    <row r="28" spans="1:109" x14ac:dyDescent="0.15">
      <c r="B28" s="375"/>
    </row>
    <row r="29" spans="1:109" x14ac:dyDescent="0.15">
      <c r="B29" s="375"/>
    </row>
    <row r="30" spans="1:109" x14ac:dyDescent="0.15">
      <c r="B30" s="375"/>
    </row>
    <row r="31" spans="1:109" x14ac:dyDescent="0.15">
      <c r="B31" s="375"/>
    </row>
    <row r="32" spans="1:109" x14ac:dyDescent="0.15">
      <c r="B32" s="375"/>
    </row>
    <row r="33" spans="2:109" x14ac:dyDescent="0.15">
      <c r="B33" s="375"/>
    </row>
    <row r="34" spans="2:109" x14ac:dyDescent="0.15">
      <c r="B34" s="375"/>
    </row>
    <row r="35" spans="2:109" x14ac:dyDescent="0.15">
      <c r="B35" s="375"/>
    </row>
    <row r="36" spans="2:109" x14ac:dyDescent="0.15">
      <c r="B36" s="375"/>
    </row>
    <row r="37" spans="2:109" x14ac:dyDescent="0.15">
      <c r="B37" s="375"/>
    </row>
    <row r="38" spans="2:109" x14ac:dyDescent="0.15">
      <c r="B38" s="375"/>
    </row>
    <row r="39" spans="2:109" x14ac:dyDescent="0.15">
      <c r="B39" s="377"/>
      <c r="C39" s="378"/>
      <c r="D39" s="378"/>
      <c r="E39" s="378"/>
      <c r="F39" s="378"/>
      <c r="G39" s="378"/>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8"/>
      <c r="AQ39" s="378"/>
      <c r="AR39" s="378"/>
      <c r="AS39" s="378"/>
      <c r="AT39" s="378"/>
      <c r="AU39" s="378"/>
      <c r="AV39" s="378"/>
      <c r="AW39" s="378"/>
      <c r="AX39" s="378"/>
      <c r="AY39" s="378"/>
      <c r="AZ39" s="378"/>
      <c r="BA39" s="378"/>
      <c r="BB39" s="378"/>
      <c r="BC39" s="378"/>
      <c r="BD39" s="378"/>
      <c r="BE39" s="378"/>
      <c r="BF39" s="378"/>
      <c r="BG39" s="378"/>
      <c r="BH39" s="378"/>
      <c r="BI39" s="378"/>
      <c r="BJ39" s="378"/>
      <c r="BK39" s="378"/>
      <c r="BL39" s="378"/>
      <c r="BM39" s="378"/>
      <c r="BN39" s="378"/>
      <c r="BO39" s="378"/>
      <c r="BP39" s="378"/>
      <c r="BQ39" s="378"/>
      <c r="BR39" s="378"/>
      <c r="BS39" s="378"/>
      <c r="BT39" s="378"/>
      <c r="BU39" s="378"/>
      <c r="BV39" s="378"/>
      <c r="BW39" s="378"/>
      <c r="BX39" s="378"/>
      <c r="BY39" s="378"/>
      <c r="BZ39" s="378"/>
      <c r="CA39" s="378"/>
      <c r="CB39" s="378"/>
      <c r="CC39" s="378"/>
      <c r="CD39" s="378"/>
      <c r="CE39" s="378"/>
      <c r="CF39" s="378"/>
      <c r="CG39" s="378"/>
      <c r="CH39" s="378"/>
      <c r="CI39" s="378"/>
      <c r="CJ39" s="378"/>
      <c r="CK39" s="378"/>
      <c r="CL39" s="378"/>
      <c r="CM39" s="378"/>
      <c r="CN39" s="378"/>
      <c r="CO39" s="378"/>
      <c r="CP39" s="378"/>
      <c r="CQ39" s="378"/>
      <c r="CR39" s="378"/>
      <c r="CS39" s="378"/>
      <c r="CT39" s="378"/>
      <c r="CU39" s="378"/>
      <c r="CV39" s="378"/>
      <c r="CW39" s="378"/>
      <c r="CX39" s="378"/>
      <c r="CY39" s="378"/>
      <c r="CZ39" s="378"/>
      <c r="DA39" s="378"/>
      <c r="DB39" s="378"/>
      <c r="DC39" s="378"/>
      <c r="DD39" s="379"/>
    </row>
    <row r="40" spans="2:109" x14ac:dyDescent="0.15">
      <c r="B40" s="380"/>
      <c r="DD40" s="380"/>
      <c r="DE40" s="369"/>
    </row>
    <row r="41" spans="2:109" ht="17.25" x14ac:dyDescent="0.15">
      <c r="B41" s="381" t="s">
        <v>611</v>
      </c>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c r="AB41" s="372"/>
      <c r="AC41" s="372"/>
      <c r="AD41" s="372"/>
      <c r="AE41" s="372"/>
      <c r="AF41" s="372"/>
      <c r="AG41" s="372"/>
      <c r="AH41" s="372"/>
      <c r="AI41" s="372"/>
      <c r="AJ41" s="372"/>
      <c r="AK41" s="372"/>
      <c r="AL41" s="372"/>
      <c r="AM41" s="372"/>
      <c r="AN41" s="372"/>
      <c r="AO41" s="372"/>
      <c r="AP41" s="372"/>
      <c r="AQ41" s="372"/>
      <c r="AR41" s="372"/>
      <c r="AS41" s="372"/>
      <c r="AT41" s="372"/>
      <c r="AU41" s="372"/>
      <c r="AV41" s="372"/>
      <c r="AW41" s="372"/>
      <c r="AX41" s="372"/>
      <c r="AY41" s="372"/>
      <c r="AZ41" s="372"/>
      <c r="BA41" s="372"/>
      <c r="BB41" s="372"/>
      <c r="BC41" s="372"/>
      <c r="BD41" s="372"/>
      <c r="BE41" s="372"/>
      <c r="BF41" s="372"/>
      <c r="BG41" s="372"/>
      <c r="BH41" s="372"/>
      <c r="BI41" s="372"/>
      <c r="BJ41" s="372"/>
      <c r="BK41" s="372"/>
      <c r="BL41" s="372"/>
      <c r="BM41" s="372"/>
      <c r="BN41" s="372"/>
      <c r="BO41" s="372"/>
      <c r="BP41" s="372"/>
      <c r="BQ41" s="372"/>
      <c r="BR41" s="372"/>
      <c r="BS41" s="372"/>
      <c r="BT41" s="372"/>
      <c r="BU41" s="372"/>
      <c r="BV41" s="372"/>
      <c r="BW41" s="372"/>
      <c r="BX41" s="372"/>
      <c r="BY41" s="372"/>
      <c r="BZ41" s="372"/>
      <c r="CA41" s="372"/>
      <c r="CB41" s="372"/>
      <c r="CC41" s="372"/>
      <c r="CD41" s="372"/>
      <c r="CE41" s="372"/>
      <c r="CF41" s="372"/>
      <c r="CG41" s="372"/>
      <c r="CH41" s="372"/>
      <c r="CI41" s="372"/>
      <c r="CJ41" s="372"/>
      <c r="CK41" s="372"/>
      <c r="CL41" s="372"/>
      <c r="CM41" s="372"/>
      <c r="CN41" s="372"/>
      <c r="CO41" s="372"/>
      <c r="CP41" s="372"/>
      <c r="CQ41" s="372"/>
      <c r="CR41" s="372"/>
      <c r="CS41" s="372"/>
      <c r="CT41" s="372"/>
      <c r="CU41" s="372"/>
      <c r="CV41" s="372"/>
      <c r="CW41" s="372"/>
      <c r="CX41" s="372"/>
      <c r="CY41" s="372"/>
      <c r="CZ41" s="372"/>
      <c r="DA41" s="372"/>
      <c r="DB41" s="372"/>
      <c r="DC41" s="372"/>
      <c r="DD41" s="374"/>
    </row>
    <row r="42" spans="2:109" x14ac:dyDescent="0.15">
      <c r="B42" s="375"/>
      <c r="G42" s="382"/>
      <c r="I42" s="383"/>
      <c r="J42" s="383"/>
      <c r="K42" s="383"/>
      <c r="AM42" s="382"/>
      <c r="AN42" s="382" t="s">
        <v>612</v>
      </c>
      <c r="AP42" s="383"/>
      <c r="AQ42" s="383"/>
      <c r="AR42" s="383"/>
      <c r="AY42" s="382"/>
      <c r="BA42" s="383"/>
      <c r="BB42" s="383"/>
      <c r="BC42" s="383"/>
      <c r="BK42" s="382"/>
      <c r="BM42" s="383"/>
      <c r="BN42" s="383"/>
      <c r="BO42" s="383"/>
      <c r="BW42" s="382"/>
      <c r="BY42" s="383"/>
      <c r="BZ42" s="383"/>
      <c r="CA42" s="383"/>
      <c r="CI42" s="382"/>
      <c r="CK42" s="383"/>
      <c r="CL42" s="383"/>
      <c r="CM42" s="383"/>
      <c r="CU42" s="382"/>
      <c r="CW42" s="383"/>
      <c r="CX42" s="383"/>
      <c r="CY42" s="383"/>
    </row>
    <row r="43" spans="2:109" ht="13.5" customHeight="1" x14ac:dyDescent="0.15">
      <c r="B43" s="375"/>
      <c r="AN43" s="1276" t="s">
        <v>613</v>
      </c>
      <c r="AO43" s="1277"/>
      <c r="AP43" s="1277"/>
      <c r="AQ43" s="1277"/>
      <c r="AR43" s="1277"/>
      <c r="AS43" s="1277"/>
      <c r="AT43" s="1277"/>
      <c r="AU43" s="1277"/>
      <c r="AV43" s="1277"/>
      <c r="AW43" s="1277"/>
      <c r="AX43" s="1277"/>
      <c r="AY43" s="1277"/>
      <c r="AZ43" s="1277"/>
      <c r="BA43" s="1277"/>
      <c r="BB43" s="1277"/>
      <c r="BC43" s="1277"/>
      <c r="BD43" s="1277"/>
      <c r="BE43" s="1277"/>
      <c r="BF43" s="1277"/>
      <c r="BG43" s="1277"/>
      <c r="BH43" s="1277"/>
      <c r="BI43" s="1277"/>
      <c r="BJ43" s="1277"/>
      <c r="BK43" s="1277"/>
      <c r="BL43" s="1277"/>
      <c r="BM43" s="1277"/>
      <c r="BN43" s="1277"/>
      <c r="BO43" s="1277"/>
      <c r="BP43" s="1277"/>
      <c r="BQ43" s="1277"/>
      <c r="BR43" s="1277"/>
      <c r="BS43" s="1277"/>
      <c r="BT43" s="1277"/>
      <c r="BU43" s="1277"/>
      <c r="BV43" s="1277"/>
      <c r="BW43" s="1277"/>
      <c r="BX43" s="1277"/>
      <c r="BY43" s="1277"/>
      <c r="BZ43" s="1277"/>
      <c r="CA43" s="1277"/>
      <c r="CB43" s="1277"/>
      <c r="CC43" s="1277"/>
      <c r="CD43" s="1277"/>
      <c r="CE43" s="1277"/>
      <c r="CF43" s="1277"/>
      <c r="CG43" s="1277"/>
      <c r="CH43" s="1277"/>
      <c r="CI43" s="1277"/>
      <c r="CJ43" s="1277"/>
      <c r="CK43" s="1277"/>
      <c r="CL43" s="1277"/>
      <c r="CM43" s="1277"/>
      <c r="CN43" s="1277"/>
      <c r="CO43" s="1277"/>
      <c r="CP43" s="1277"/>
      <c r="CQ43" s="1277"/>
      <c r="CR43" s="1277"/>
      <c r="CS43" s="1277"/>
      <c r="CT43" s="1277"/>
      <c r="CU43" s="1277"/>
      <c r="CV43" s="1277"/>
      <c r="CW43" s="1277"/>
      <c r="CX43" s="1277"/>
      <c r="CY43" s="1277"/>
      <c r="CZ43" s="1277"/>
      <c r="DA43" s="1277"/>
      <c r="DB43" s="1277"/>
      <c r="DC43" s="1278"/>
    </row>
    <row r="44" spans="2:109" x14ac:dyDescent="0.15">
      <c r="B44" s="375"/>
      <c r="AN44" s="1279"/>
      <c r="AO44" s="1280"/>
      <c r="AP44" s="1280"/>
      <c r="AQ44" s="1280"/>
      <c r="AR44" s="1280"/>
      <c r="AS44" s="1280"/>
      <c r="AT44" s="1280"/>
      <c r="AU44" s="1280"/>
      <c r="AV44" s="1280"/>
      <c r="AW44" s="1280"/>
      <c r="AX44" s="1280"/>
      <c r="AY44" s="1280"/>
      <c r="AZ44" s="1280"/>
      <c r="BA44" s="1280"/>
      <c r="BB44" s="1280"/>
      <c r="BC44" s="1280"/>
      <c r="BD44" s="1280"/>
      <c r="BE44" s="1280"/>
      <c r="BF44" s="1280"/>
      <c r="BG44" s="1280"/>
      <c r="BH44" s="1280"/>
      <c r="BI44" s="1280"/>
      <c r="BJ44" s="1280"/>
      <c r="BK44" s="1280"/>
      <c r="BL44" s="1280"/>
      <c r="BM44" s="1280"/>
      <c r="BN44" s="1280"/>
      <c r="BO44" s="1280"/>
      <c r="BP44" s="1280"/>
      <c r="BQ44" s="1280"/>
      <c r="BR44" s="1280"/>
      <c r="BS44" s="1280"/>
      <c r="BT44" s="1280"/>
      <c r="BU44" s="1280"/>
      <c r="BV44" s="1280"/>
      <c r="BW44" s="1280"/>
      <c r="BX44" s="1280"/>
      <c r="BY44" s="1280"/>
      <c r="BZ44" s="1280"/>
      <c r="CA44" s="1280"/>
      <c r="CB44" s="1280"/>
      <c r="CC44" s="1280"/>
      <c r="CD44" s="1280"/>
      <c r="CE44" s="1280"/>
      <c r="CF44" s="1280"/>
      <c r="CG44" s="1280"/>
      <c r="CH44" s="1280"/>
      <c r="CI44" s="1280"/>
      <c r="CJ44" s="1280"/>
      <c r="CK44" s="1280"/>
      <c r="CL44" s="1280"/>
      <c r="CM44" s="1280"/>
      <c r="CN44" s="1280"/>
      <c r="CO44" s="1280"/>
      <c r="CP44" s="1280"/>
      <c r="CQ44" s="1280"/>
      <c r="CR44" s="1280"/>
      <c r="CS44" s="1280"/>
      <c r="CT44" s="1280"/>
      <c r="CU44" s="1280"/>
      <c r="CV44" s="1280"/>
      <c r="CW44" s="1280"/>
      <c r="CX44" s="1280"/>
      <c r="CY44" s="1280"/>
      <c r="CZ44" s="1280"/>
      <c r="DA44" s="1280"/>
      <c r="DB44" s="1280"/>
      <c r="DC44" s="1281"/>
    </row>
    <row r="45" spans="2:109" x14ac:dyDescent="0.15">
      <c r="B45" s="375"/>
      <c r="AN45" s="1279"/>
      <c r="AO45" s="1280"/>
      <c r="AP45" s="1280"/>
      <c r="AQ45" s="1280"/>
      <c r="AR45" s="1280"/>
      <c r="AS45" s="1280"/>
      <c r="AT45" s="1280"/>
      <c r="AU45" s="1280"/>
      <c r="AV45" s="1280"/>
      <c r="AW45" s="1280"/>
      <c r="AX45" s="1280"/>
      <c r="AY45" s="1280"/>
      <c r="AZ45" s="1280"/>
      <c r="BA45" s="1280"/>
      <c r="BB45" s="1280"/>
      <c r="BC45" s="1280"/>
      <c r="BD45" s="1280"/>
      <c r="BE45" s="1280"/>
      <c r="BF45" s="1280"/>
      <c r="BG45" s="1280"/>
      <c r="BH45" s="1280"/>
      <c r="BI45" s="1280"/>
      <c r="BJ45" s="1280"/>
      <c r="BK45" s="1280"/>
      <c r="BL45" s="1280"/>
      <c r="BM45" s="1280"/>
      <c r="BN45" s="1280"/>
      <c r="BO45" s="1280"/>
      <c r="BP45" s="1280"/>
      <c r="BQ45" s="1280"/>
      <c r="BR45" s="1280"/>
      <c r="BS45" s="1280"/>
      <c r="BT45" s="1280"/>
      <c r="BU45" s="1280"/>
      <c r="BV45" s="1280"/>
      <c r="BW45" s="1280"/>
      <c r="BX45" s="1280"/>
      <c r="BY45" s="1280"/>
      <c r="BZ45" s="1280"/>
      <c r="CA45" s="1280"/>
      <c r="CB45" s="1280"/>
      <c r="CC45" s="1280"/>
      <c r="CD45" s="1280"/>
      <c r="CE45" s="1280"/>
      <c r="CF45" s="1280"/>
      <c r="CG45" s="1280"/>
      <c r="CH45" s="1280"/>
      <c r="CI45" s="1280"/>
      <c r="CJ45" s="1280"/>
      <c r="CK45" s="1280"/>
      <c r="CL45" s="1280"/>
      <c r="CM45" s="1280"/>
      <c r="CN45" s="1280"/>
      <c r="CO45" s="1280"/>
      <c r="CP45" s="1280"/>
      <c r="CQ45" s="1280"/>
      <c r="CR45" s="1280"/>
      <c r="CS45" s="1280"/>
      <c r="CT45" s="1280"/>
      <c r="CU45" s="1280"/>
      <c r="CV45" s="1280"/>
      <c r="CW45" s="1280"/>
      <c r="CX45" s="1280"/>
      <c r="CY45" s="1280"/>
      <c r="CZ45" s="1280"/>
      <c r="DA45" s="1280"/>
      <c r="DB45" s="1280"/>
      <c r="DC45" s="1281"/>
    </row>
    <row r="46" spans="2:109" x14ac:dyDescent="0.15">
      <c r="B46" s="375"/>
      <c r="AN46" s="1279"/>
      <c r="AO46" s="1280"/>
      <c r="AP46" s="1280"/>
      <c r="AQ46" s="1280"/>
      <c r="AR46" s="1280"/>
      <c r="AS46" s="1280"/>
      <c r="AT46" s="1280"/>
      <c r="AU46" s="1280"/>
      <c r="AV46" s="1280"/>
      <c r="AW46" s="1280"/>
      <c r="AX46" s="1280"/>
      <c r="AY46" s="1280"/>
      <c r="AZ46" s="1280"/>
      <c r="BA46" s="1280"/>
      <c r="BB46" s="1280"/>
      <c r="BC46" s="1280"/>
      <c r="BD46" s="1280"/>
      <c r="BE46" s="1280"/>
      <c r="BF46" s="1280"/>
      <c r="BG46" s="1280"/>
      <c r="BH46" s="1280"/>
      <c r="BI46" s="1280"/>
      <c r="BJ46" s="1280"/>
      <c r="BK46" s="1280"/>
      <c r="BL46" s="1280"/>
      <c r="BM46" s="1280"/>
      <c r="BN46" s="1280"/>
      <c r="BO46" s="1280"/>
      <c r="BP46" s="1280"/>
      <c r="BQ46" s="1280"/>
      <c r="BR46" s="1280"/>
      <c r="BS46" s="1280"/>
      <c r="BT46" s="1280"/>
      <c r="BU46" s="1280"/>
      <c r="BV46" s="1280"/>
      <c r="BW46" s="1280"/>
      <c r="BX46" s="1280"/>
      <c r="BY46" s="1280"/>
      <c r="BZ46" s="1280"/>
      <c r="CA46" s="1280"/>
      <c r="CB46" s="1280"/>
      <c r="CC46" s="1280"/>
      <c r="CD46" s="1280"/>
      <c r="CE46" s="1280"/>
      <c r="CF46" s="1280"/>
      <c r="CG46" s="1280"/>
      <c r="CH46" s="1280"/>
      <c r="CI46" s="1280"/>
      <c r="CJ46" s="1280"/>
      <c r="CK46" s="1280"/>
      <c r="CL46" s="1280"/>
      <c r="CM46" s="1280"/>
      <c r="CN46" s="1280"/>
      <c r="CO46" s="1280"/>
      <c r="CP46" s="1280"/>
      <c r="CQ46" s="1280"/>
      <c r="CR46" s="1280"/>
      <c r="CS46" s="1280"/>
      <c r="CT46" s="1280"/>
      <c r="CU46" s="1280"/>
      <c r="CV46" s="1280"/>
      <c r="CW46" s="1280"/>
      <c r="CX46" s="1280"/>
      <c r="CY46" s="1280"/>
      <c r="CZ46" s="1280"/>
      <c r="DA46" s="1280"/>
      <c r="DB46" s="1280"/>
      <c r="DC46" s="1281"/>
    </row>
    <row r="47" spans="2:109" x14ac:dyDescent="0.15">
      <c r="B47" s="375"/>
      <c r="AN47" s="1282"/>
      <c r="AO47" s="1283"/>
      <c r="AP47" s="1283"/>
      <c r="AQ47" s="1283"/>
      <c r="AR47" s="1283"/>
      <c r="AS47" s="1283"/>
      <c r="AT47" s="1283"/>
      <c r="AU47" s="1283"/>
      <c r="AV47" s="1283"/>
      <c r="AW47" s="1283"/>
      <c r="AX47" s="1283"/>
      <c r="AY47" s="1283"/>
      <c r="AZ47" s="1283"/>
      <c r="BA47" s="1283"/>
      <c r="BB47" s="1283"/>
      <c r="BC47" s="1283"/>
      <c r="BD47" s="1283"/>
      <c r="BE47" s="1283"/>
      <c r="BF47" s="1283"/>
      <c r="BG47" s="1283"/>
      <c r="BH47" s="1283"/>
      <c r="BI47" s="1283"/>
      <c r="BJ47" s="1283"/>
      <c r="BK47" s="1283"/>
      <c r="BL47" s="1283"/>
      <c r="BM47" s="1283"/>
      <c r="BN47" s="1283"/>
      <c r="BO47" s="1283"/>
      <c r="BP47" s="1283"/>
      <c r="BQ47" s="1283"/>
      <c r="BR47" s="1283"/>
      <c r="BS47" s="1283"/>
      <c r="BT47" s="1283"/>
      <c r="BU47" s="1283"/>
      <c r="BV47" s="1283"/>
      <c r="BW47" s="1283"/>
      <c r="BX47" s="1283"/>
      <c r="BY47" s="1283"/>
      <c r="BZ47" s="1283"/>
      <c r="CA47" s="1283"/>
      <c r="CB47" s="1283"/>
      <c r="CC47" s="1283"/>
      <c r="CD47" s="1283"/>
      <c r="CE47" s="1283"/>
      <c r="CF47" s="1283"/>
      <c r="CG47" s="1283"/>
      <c r="CH47" s="1283"/>
      <c r="CI47" s="1283"/>
      <c r="CJ47" s="1283"/>
      <c r="CK47" s="1283"/>
      <c r="CL47" s="1283"/>
      <c r="CM47" s="1283"/>
      <c r="CN47" s="1283"/>
      <c r="CO47" s="1283"/>
      <c r="CP47" s="1283"/>
      <c r="CQ47" s="1283"/>
      <c r="CR47" s="1283"/>
      <c r="CS47" s="1283"/>
      <c r="CT47" s="1283"/>
      <c r="CU47" s="1283"/>
      <c r="CV47" s="1283"/>
      <c r="CW47" s="1283"/>
      <c r="CX47" s="1283"/>
      <c r="CY47" s="1283"/>
      <c r="CZ47" s="1283"/>
      <c r="DA47" s="1283"/>
      <c r="DB47" s="1283"/>
      <c r="DC47" s="1284"/>
    </row>
    <row r="48" spans="2:109" x14ac:dyDescent="0.15">
      <c r="B48" s="375"/>
      <c r="H48" s="384"/>
      <c r="I48" s="384"/>
      <c r="J48" s="384"/>
      <c r="AN48" s="384"/>
      <c r="AO48" s="384"/>
      <c r="AP48" s="384"/>
      <c r="AZ48" s="384"/>
      <c r="BA48" s="384"/>
      <c r="BB48" s="384"/>
      <c r="BL48" s="384"/>
      <c r="BM48" s="384"/>
      <c r="BN48" s="384"/>
      <c r="BX48" s="384"/>
      <c r="BY48" s="384"/>
      <c r="BZ48" s="384"/>
      <c r="CJ48" s="384"/>
      <c r="CK48" s="384"/>
      <c r="CL48" s="384"/>
      <c r="CV48" s="384"/>
      <c r="CW48" s="384"/>
      <c r="CX48" s="384"/>
    </row>
    <row r="49" spans="1:109" x14ac:dyDescent="0.15">
      <c r="B49" s="375"/>
      <c r="AN49" s="369" t="s">
        <v>614</v>
      </c>
    </row>
    <row r="50" spans="1:109" x14ac:dyDescent="0.15">
      <c r="B50" s="375"/>
      <c r="G50" s="1285"/>
      <c r="H50" s="1285"/>
      <c r="I50" s="1285"/>
      <c r="J50" s="1285"/>
      <c r="K50" s="385"/>
      <c r="L50" s="385"/>
      <c r="M50" s="386"/>
      <c r="N50" s="386"/>
      <c r="AN50" s="1286"/>
      <c r="AO50" s="1287"/>
      <c r="AP50" s="1287"/>
      <c r="AQ50" s="1287"/>
      <c r="AR50" s="1287"/>
      <c r="AS50" s="1287"/>
      <c r="AT50" s="1287"/>
      <c r="AU50" s="1287"/>
      <c r="AV50" s="1287"/>
      <c r="AW50" s="1287"/>
      <c r="AX50" s="1287"/>
      <c r="AY50" s="1287"/>
      <c r="AZ50" s="1287"/>
      <c r="BA50" s="1287"/>
      <c r="BB50" s="1287"/>
      <c r="BC50" s="1287"/>
      <c r="BD50" s="1287"/>
      <c r="BE50" s="1287"/>
      <c r="BF50" s="1287"/>
      <c r="BG50" s="1287"/>
      <c r="BH50" s="1287"/>
      <c r="BI50" s="1287"/>
      <c r="BJ50" s="1287"/>
      <c r="BK50" s="1287"/>
      <c r="BL50" s="1287"/>
      <c r="BM50" s="1287"/>
      <c r="BN50" s="1287"/>
      <c r="BO50" s="1288"/>
      <c r="BP50" s="1289" t="s">
        <v>510</v>
      </c>
      <c r="BQ50" s="1289"/>
      <c r="BR50" s="1289"/>
      <c r="BS50" s="1289"/>
      <c r="BT50" s="1289"/>
      <c r="BU50" s="1289"/>
      <c r="BV50" s="1289"/>
      <c r="BW50" s="1289"/>
      <c r="BX50" s="1289" t="s">
        <v>511</v>
      </c>
      <c r="BY50" s="1289"/>
      <c r="BZ50" s="1289"/>
      <c r="CA50" s="1289"/>
      <c r="CB50" s="1289"/>
      <c r="CC50" s="1289"/>
      <c r="CD50" s="1289"/>
      <c r="CE50" s="1289"/>
      <c r="CF50" s="1289" t="s">
        <v>512</v>
      </c>
      <c r="CG50" s="1289"/>
      <c r="CH50" s="1289"/>
      <c r="CI50" s="1289"/>
      <c r="CJ50" s="1289"/>
      <c r="CK50" s="1289"/>
      <c r="CL50" s="1289"/>
      <c r="CM50" s="1289"/>
      <c r="CN50" s="1289" t="s">
        <v>513</v>
      </c>
      <c r="CO50" s="1289"/>
      <c r="CP50" s="1289"/>
      <c r="CQ50" s="1289"/>
      <c r="CR50" s="1289"/>
      <c r="CS50" s="1289"/>
      <c r="CT50" s="1289"/>
      <c r="CU50" s="1289"/>
      <c r="CV50" s="1289" t="s">
        <v>514</v>
      </c>
      <c r="CW50" s="1289"/>
      <c r="CX50" s="1289"/>
      <c r="CY50" s="1289"/>
      <c r="CZ50" s="1289"/>
      <c r="DA50" s="1289"/>
      <c r="DB50" s="1289"/>
      <c r="DC50" s="1289"/>
    </row>
    <row r="51" spans="1:109" ht="13.5" customHeight="1" x14ac:dyDescent="0.15">
      <c r="B51" s="375"/>
      <c r="G51" s="1296"/>
      <c r="H51" s="1296"/>
      <c r="I51" s="1294"/>
      <c r="J51" s="1294"/>
      <c r="K51" s="1291"/>
      <c r="L51" s="1291"/>
      <c r="M51" s="1291"/>
      <c r="N51" s="1291"/>
      <c r="AM51" s="384"/>
      <c r="AN51" s="1292" t="s">
        <v>615</v>
      </c>
      <c r="AO51" s="1292"/>
      <c r="AP51" s="1292"/>
      <c r="AQ51" s="1292"/>
      <c r="AR51" s="1292"/>
      <c r="AS51" s="1292"/>
      <c r="AT51" s="1292"/>
      <c r="AU51" s="1292"/>
      <c r="AV51" s="1292"/>
      <c r="AW51" s="1292"/>
      <c r="AX51" s="1292"/>
      <c r="AY51" s="1292"/>
      <c r="AZ51" s="1292"/>
      <c r="BA51" s="1292"/>
      <c r="BB51" s="1292" t="s">
        <v>616</v>
      </c>
      <c r="BC51" s="1292"/>
      <c r="BD51" s="1292"/>
      <c r="BE51" s="1292"/>
      <c r="BF51" s="1292"/>
      <c r="BG51" s="1292"/>
      <c r="BH51" s="1292"/>
      <c r="BI51" s="1292"/>
      <c r="BJ51" s="1292"/>
      <c r="BK51" s="1292"/>
      <c r="BL51" s="1292"/>
      <c r="BM51" s="1292"/>
      <c r="BN51" s="1292"/>
      <c r="BO51" s="1292"/>
      <c r="BP51" s="1293"/>
      <c r="BQ51" s="1290"/>
      <c r="BR51" s="1290"/>
      <c r="BS51" s="1290"/>
      <c r="BT51" s="1290"/>
      <c r="BU51" s="1290"/>
      <c r="BV51" s="1290"/>
      <c r="BW51" s="1290"/>
      <c r="BX51" s="1293"/>
      <c r="BY51" s="1290"/>
      <c r="BZ51" s="1290"/>
      <c r="CA51" s="1290"/>
      <c r="CB51" s="1290"/>
      <c r="CC51" s="1290"/>
      <c r="CD51" s="1290"/>
      <c r="CE51" s="1290"/>
      <c r="CF51" s="1293"/>
      <c r="CG51" s="1290"/>
      <c r="CH51" s="1290"/>
      <c r="CI51" s="1290"/>
      <c r="CJ51" s="1290"/>
      <c r="CK51" s="1290"/>
      <c r="CL51" s="1290"/>
      <c r="CM51" s="1290"/>
      <c r="CN51" s="1290">
        <v>36.200000000000003</v>
      </c>
      <c r="CO51" s="1290"/>
      <c r="CP51" s="1290"/>
      <c r="CQ51" s="1290"/>
      <c r="CR51" s="1290"/>
      <c r="CS51" s="1290"/>
      <c r="CT51" s="1290"/>
      <c r="CU51" s="1290"/>
      <c r="CV51" s="1290">
        <v>20.6</v>
      </c>
      <c r="CW51" s="1290"/>
      <c r="CX51" s="1290"/>
      <c r="CY51" s="1290"/>
      <c r="CZ51" s="1290"/>
      <c r="DA51" s="1290"/>
      <c r="DB51" s="1290"/>
      <c r="DC51" s="1290"/>
    </row>
    <row r="52" spans="1:109" x14ac:dyDescent="0.15">
      <c r="B52" s="375"/>
      <c r="G52" s="1296"/>
      <c r="H52" s="1296"/>
      <c r="I52" s="1294"/>
      <c r="J52" s="1294"/>
      <c r="K52" s="1291"/>
      <c r="L52" s="1291"/>
      <c r="M52" s="1291"/>
      <c r="N52" s="1291"/>
      <c r="AM52" s="384"/>
      <c r="AN52" s="1292"/>
      <c r="AO52" s="1292"/>
      <c r="AP52" s="1292"/>
      <c r="AQ52" s="1292"/>
      <c r="AR52" s="1292"/>
      <c r="AS52" s="1292"/>
      <c r="AT52" s="1292"/>
      <c r="AU52" s="1292"/>
      <c r="AV52" s="1292"/>
      <c r="AW52" s="1292"/>
      <c r="AX52" s="1292"/>
      <c r="AY52" s="1292"/>
      <c r="AZ52" s="1292"/>
      <c r="BA52" s="1292"/>
      <c r="BB52" s="1292"/>
      <c r="BC52" s="1292"/>
      <c r="BD52" s="1292"/>
      <c r="BE52" s="1292"/>
      <c r="BF52" s="1292"/>
      <c r="BG52" s="1292"/>
      <c r="BH52" s="1292"/>
      <c r="BI52" s="1292"/>
      <c r="BJ52" s="1292"/>
      <c r="BK52" s="1292"/>
      <c r="BL52" s="1292"/>
      <c r="BM52" s="1292"/>
      <c r="BN52" s="1292"/>
      <c r="BO52" s="1292"/>
      <c r="BP52" s="1290"/>
      <c r="BQ52" s="1290"/>
      <c r="BR52" s="1290"/>
      <c r="BS52" s="1290"/>
      <c r="BT52" s="1290"/>
      <c r="BU52" s="1290"/>
      <c r="BV52" s="1290"/>
      <c r="BW52" s="1290"/>
      <c r="BX52" s="1290"/>
      <c r="BY52" s="1290"/>
      <c r="BZ52" s="1290"/>
      <c r="CA52" s="1290"/>
      <c r="CB52" s="1290"/>
      <c r="CC52" s="1290"/>
      <c r="CD52" s="1290"/>
      <c r="CE52" s="1290"/>
      <c r="CF52" s="1290"/>
      <c r="CG52" s="1290"/>
      <c r="CH52" s="1290"/>
      <c r="CI52" s="1290"/>
      <c r="CJ52" s="1290"/>
      <c r="CK52" s="1290"/>
      <c r="CL52" s="1290"/>
      <c r="CM52" s="1290"/>
      <c r="CN52" s="1290"/>
      <c r="CO52" s="1290"/>
      <c r="CP52" s="1290"/>
      <c r="CQ52" s="1290"/>
      <c r="CR52" s="1290"/>
      <c r="CS52" s="1290"/>
      <c r="CT52" s="1290"/>
      <c r="CU52" s="1290"/>
      <c r="CV52" s="1290"/>
      <c r="CW52" s="1290"/>
      <c r="CX52" s="1290"/>
      <c r="CY52" s="1290"/>
      <c r="CZ52" s="1290"/>
      <c r="DA52" s="1290"/>
      <c r="DB52" s="1290"/>
      <c r="DC52" s="1290"/>
    </row>
    <row r="53" spans="1:109" x14ac:dyDescent="0.15">
      <c r="A53" s="383"/>
      <c r="B53" s="375"/>
      <c r="G53" s="1296"/>
      <c r="H53" s="1296"/>
      <c r="I53" s="1285"/>
      <c r="J53" s="1285"/>
      <c r="K53" s="1291"/>
      <c r="L53" s="1291"/>
      <c r="M53" s="1291"/>
      <c r="N53" s="1291"/>
      <c r="AM53" s="384"/>
      <c r="AN53" s="1292"/>
      <c r="AO53" s="1292"/>
      <c r="AP53" s="1292"/>
      <c r="AQ53" s="1292"/>
      <c r="AR53" s="1292"/>
      <c r="AS53" s="1292"/>
      <c r="AT53" s="1292"/>
      <c r="AU53" s="1292"/>
      <c r="AV53" s="1292"/>
      <c r="AW53" s="1292"/>
      <c r="AX53" s="1292"/>
      <c r="AY53" s="1292"/>
      <c r="AZ53" s="1292"/>
      <c r="BA53" s="1292"/>
      <c r="BB53" s="1292" t="s">
        <v>617</v>
      </c>
      <c r="BC53" s="1292"/>
      <c r="BD53" s="1292"/>
      <c r="BE53" s="1292"/>
      <c r="BF53" s="1292"/>
      <c r="BG53" s="1292"/>
      <c r="BH53" s="1292"/>
      <c r="BI53" s="1292"/>
      <c r="BJ53" s="1292"/>
      <c r="BK53" s="1292"/>
      <c r="BL53" s="1292"/>
      <c r="BM53" s="1292"/>
      <c r="BN53" s="1292"/>
      <c r="BO53" s="1292"/>
      <c r="BP53" s="1293"/>
      <c r="BQ53" s="1290"/>
      <c r="BR53" s="1290"/>
      <c r="BS53" s="1290"/>
      <c r="BT53" s="1290"/>
      <c r="BU53" s="1290"/>
      <c r="BV53" s="1290"/>
      <c r="BW53" s="1290"/>
      <c r="BX53" s="1293"/>
      <c r="BY53" s="1290"/>
      <c r="BZ53" s="1290"/>
      <c r="CA53" s="1290"/>
      <c r="CB53" s="1290"/>
      <c r="CC53" s="1290"/>
      <c r="CD53" s="1290"/>
      <c r="CE53" s="1290"/>
      <c r="CF53" s="1293"/>
      <c r="CG53" s="1290"/>
      <c r="CH53" s="1290"/>
      <c r="CI53" s="1290"/>
      <c r="CJ53" s="1290"/>
      <c r="CK53" s="1290"/>
      <c r="CL53" s="1290"/>
      <c r="CM53" s="1290"/>
      <c r="CN53" s="1290">
        <v>56.8</v>
      </c>
      <c r="CO53" s="1290"/>
      <c r="CP53" s="1290"/>
      <c r="CQ53" s="1290"/>
      <c r="CR53" s="1290"/>
      <c r="CS53" s="1290"/>
      <c r="CT53" s="1290"/>
      <c r="CU53" s="1290"/>
      <c r="CV53" s="1290">
        <v>57.5</v>
      </c>
      <c r="CW53" s="1290"/>
      <c r="CX53" s="1290"/>
      <c r="CY53" s="1290"/>
      <c r="CZ53" s="1290"/>
      <c r="DA53" s="1290"/>
      <c r="DB53" s="1290"/>
      <c r="DC53" s="1290"/>
    </row>
    <row r="54" spans="1:109" x14ac:dyDescent="0.15">
      <c r="A54" s="383"/>
      <c r="B54" s="375"/>
      <c r="G54" s="1296"/>
      <c r="H54" s="1296"/>
      <c r="I54" s="1285"/>
      <c r="J54" s="1285"/>
      <c r="K54" s="1291"/>
      <c r="L54" s="1291"/>
      <c r="M54" s="1291"/>
      <c r="N54" s="1291"/>
      <c r="AM54" s="384"/>
      <c r="AN54" s="1292"/>
      <c r="AO54" s="1292"/>
      <c r="AP54" s="1292"/>
      <c r="AQ54" s="1292"/>
      <c r="AR54" s="1292"/>
      <c r="AS54" s="1292"/>
      <c r="AT54" s="1292"/>
      <c r="AU54" s="1292"/>
      <c r="AV54" s="1292"/>
      <c r="AW54" s="1292"/>
      <c r="AX54" s="1292"/>
      <c r="AY54" s="1292"/>
      <c r="AZ54" s="1292"/>
      <c r="BA54" s="1292"/>
      <c r="BB54" s="1292"/>
      <c r="BC54" s="1292"/>
      <c r="BD54" s="1292"/>
      <c r="BE54" s="1292"/>
      <c r="BF54" s="1292"/>
      <c r="BG54" s="1292"/>
      <c r="BH54" s="1292"/>
      <c r="BI54" s="1292"/>
      <c r="BJ54" s="1292"/>
      <c r="BK54" s="1292"/>
      <c r="BL54" s="1292"/>
      <c r="BM54" s="1292"/>
      <c r="BN54" s="1292"/>
      <c r="BO54" s="1292"/>
      <c r="BP54" s="1290"/>
      <c r="BQ54" s="1290"/>
      <c r="BR54" s="1290"/>
      <c r="BS54" s="1290"/>
      <c r="BT54" s="1290"/>
      <c r="BU54" s="1290"/>
      <c r="BV54" s="1290"/>
      <c r="BW54" s="1290"/>
      <c r="BX54" s="1290"/>
      <c r="BY54" s="1290"/>
      <c r="BZ54" s="1290"/>
      <c r="CA54" s="1290"/>
      <c r="CB54" s="1290"/>
      <c r="CC54" s="1290"/>
      <c r="CD54" s="1290"/>
      <c r="CE54" s="1290"/>
      <c r="CF54" s="1290"/>
      <c r="CG54" s="1290"/>
      <c r="CH54" s="1290"/>
      <c r="CI54" s="1290"/>
      <c r="CJ54" s="1290"/>
      <c r="CK54" s="1290"/>
      <c r="CL54" s="1290"/>
      <c r="CM54" s="1290"/>
      <c r="CN54" s="1290"/>
      <c r="CO54" s="1290"/>
      <c r="CP54" s="1290"/>
      <c r="CQ54" s="1290"/>
      <c r="CR54" s="1290"/>
      <c r="CS54" s="1290"/>
      <c r="CT54" s="1290"/>
      <c r="CU54" s="1290"/>
      <c r="CV54" s="1290"/>
      <c r="CW54" s="1290"/>
      <c r="CX54" s="1290"/>
      <c r="CY54" s="1290"/>
      <c r="CZ54" s="1290"/>
      <c r="DA54" s="1290"/>
      <c r="DB54" s="1290"/>
      <c r="DC54" s="1290"/>
    </row>
    <row r="55" spans="1:109" x14ac:dyDescent="0.15">
      <c r="A55" s="383"/>
      <c r="B55" s="375"/>
      <c r="G55" s="1285"/>
      <c r="H55" s="1285"/>
      <c r="I55" s="1285"/>
      <c r="J55" s="1285"/>
      <c r="K55" s="1291"/>
      <c r="L55" s="1291"/>
      <c r="M55" s="1291"/>
      <c r="N55" s="1291"/>
      <c r="AN55" s="1289" t="s">
        <v>618</v>
      </c>
      <c r="AO55" s="1289"/>
      <c r="AP55" s="1289"/>
      <c r="AQ55" s="1289"/>
      <c r="AR55" s="1289"/>
      <c r="AS55" s="1289"/>
      <c r="AT55" s="1289"/>
      <c r="AU55" s="1289"/>
      <c r="AV55" s="1289"/>
      <c r="AW55" s="1289"/>
      <c r="AX55" s="1289"/>
      <c r="AY55" s="1289"/>
      <c r="AZ55" s="1289"/>
      <c r="BA55" s="1289"/>
      <c r="BB55" s="1292" t="s">
        <v>616</v>
      </c>
      <c r="BC55" s="1292"/>
      <c r="BD55" s="1292"/>
      <c r="BE55" s="1292"/>
      <c r="BF55" s="1292"/>
      <c r="BG55" s="1292"/>
      <c r="BH55" s="1292"/>
      <c r="BI55" s="1292"/>
      <c r="BJ55" s="1292"/>
      <c r="BK55" s="1292"/>
      <c r="BL55" s="1292"/>
      <c r="BM55" s="1292"/>
      <c r="BN55" s="1292"/>
      <c r="BO55" s="1292"/>
      <c r="BP55" s="1293"/>
      <c r="BQ55" s="1290"/>
      <c r="BR55" s="1290"/>
      <c r="BS55" s="1290"/>
      <c r="BT55" s="1290"/>
      <c r="BU55" s="1290"/>
      <c r="BV55" s="1290"/>
      <c r="BW55" s="1290"/>
      <c r="BX55" s="1293"/>
      <c r="BY55" s="1290"/>
      <c r="BZ55" s="1290"/>
      <c r="CA55" s="1290"/>
      <c r="CB55" s="1290"/>
      <c r="CC55" s="1290"/>
      <c r="CD55" s="1290"/>
      <c r="CE55" s="1290"/>
      <c r="CF55" s="1293"/>
      <c r="CG55" s="1290"/>
      <c r="CH55" s="1290"/>
      <c r="CI55" s="1290"/>
      <c r="CJ55" s="1290"/>
      <c r="CK55" s="1290"/>
      <c r="CL55" s="1290"/>
      <c r="CM55" s="1290"/>
      <c r="CN55" s="1290">
        <v>37.299999999999997</v>
      </c>
      <c r="CO55" s="1290"/>
      <c r="CP55" s="1290"/>
      <c r="CQ55" s="1290"/>
      <c r="CR55" s="1290"/>
      <c r="CS55" s="1290"/>
      <c r="CT55" s="1290"/>
      <c r="CU55" s="1290"/>
      <c r="CV55" s="1290">
        <v>25.1</v>
      </c>
      <c r="CW55" s="1290"/>
      <c r="CX55" s="1290"/>
      <c r="CY55" s="1290"/>
      <c r="CZ55" s="1290"/>
      <c r="DA55" s="1290"/>
      <c r="DB55" s="1290"/>
      <c r="DC55" s="1290"/>
    </row>
    <row r="56" spans="1:109" x14ac:dyDescent="0.15">
      <c r="A56" s="383"/>
      <c r="B56" s="375"/>
      <c r="G56" s="1285"/>
      <c r="H56" s="1285"/>
      <c r="I56" s="1285"/>
      <c r="J56" s="1285"/>
      <c r="K56" s="1291"/>
      <c r="L56" s="1291"/>
      <c r="M56" s="1291"/>
      <c r="N56" s="1291"/>
      <c r="AN56" s="1289"/>
      <c r="AO56" s="1289"/>
      <c r="AP56" s="1289"/>
      <c r="AQ56" s="1289"/>
      <c r="AR56" s="1289"/>
      <c r="AS56" s="1289"/>
      <c r="AT56" s="1289"/>
      <c r="AU56" s="1289"/>
      <c r="AV56" s="1289"/>
      <c r="AW56" s="1289"/>
      <c r="AX56" s="1289"/>
      <c r="AY56" s="1289"/>
      <c r="AZ56" s="1289"/>
      <c r="BA56" s="1289"/>
      <c r="BB56" s="1292"/>
      <c r="BC56" s="1292"/>
      <c r="BD56" s="1292"/>
      <c r="BE56" s="1292"/>
      <c r="BF56" s="1292"/>
      <c r="BG56" s="1292"/>
      <c r="BH56" s="1292"/>
      <c r="BI56" s="1292"/>
      <c r="BJ56" s="1292"/>
      <c r="BK56" s="1292"/>
      <c r="BL56" s="1292"/>
      <c r="BM56" s="1292"/>
      <c r="BN56" s="1292"/>
      <c r="BO56" s="1292"/>
      <c r="BP56" s="1290"/>
      <c r="BQ56" s="1290"/>
      <c r="BR56" s="1290"/>
      <c r="BS56" s="1290"/>
      <c r="BT56" s="1290"/>
      <c r="BU56" s="1290"/>
      <c r="BV56" s="1290"/>
      <c r="BW56" s="1290"/>
      <c r="BX56" s="1290"/>
      <c r="BY56" s="1290"/>
      <c r="BZ56" s="1290"/>
      <c r="CA56" s="1290"/>
      <c r="CB56" s="1290"/>
      <c r="CC56" s="1290"/>
      <c r="CD56" s="1290"/>
      <c r="CE56" s="1290"/>
      <c r="CF56" s="1290"/>
      <c r="CG56" s="1290"/>
      <c r="CH56" s="1290"/>
      <c r="CI56" s="1290"/>
      <c r="CJ56" s="1290"/>
      <c r="CK56" s="1290"/>
      <c r="CL56" s="1290"/>
      <c r="CM56" s="1290"/>
      <c r="CN56" s="1290"/>
      <c r="CO56" s="1290"/>
      <c r="CP56" s="1290"/>
      <c r="CQ56" s="1290"/>
      <c r="CR56" s="1290"/>
      <c r="CS56" s="1290"/>
      <c r="CT56" s="1290"/>
      <c r="CU56" s="1290"/>
      <c r="CV56" s="1290"/>
      <c r="CW56" s="1290"/>
      <c r="CX56" s="1290"/>
      <c r="CY56" s="1290"/>
      <c r="CZ56" s="1290"/>
      <c r="DA56" s="1290"/>
      <c r="DB56" s="1290"/>
      <c r="DC56" s="1290"/>
    </row>
    <row r="57" spans="1:109" s="383" customFormat="1" x14ac:dyDescent="0.15">
      <c r="B57" s="387"/>
      <c r="G57" s="1285"/>
      <c r="H57" s="1285"/>
      <c r="I57" s="1295"/>
      <c r="J57" s="1295"/>
      <c r="K57" s="1291"/>
      <c r="L57" s="1291"/>
      <c r="M57" s="1291"/>
      <c r="N57" s="1291"/>
      <c r="AM57" s="369"/>
      <c r="AN57" s="1289"/>
      <c r="AO57" s="1289"/>
      <c r="AP57" s="1289"/>
      <c r="AQ57" s="1289"/>
      <c r="AR57" s="1289"/>
      <c r="AS57" s="1289"/>
      <c r="AT57" s="1289"/>
      <c r="AU57" s="1289"/>
      <c r="AV57" s="1289"/>
      <c r="AW57" s="1289"/>
      <c r="AX57" s="1289"/>
      <c r="AY57" s="1289"/>
      <c r="AZ57" s="1289"/>
      <c r="BA57" s="1289"/>
      <c r="BB57" s="1292" t="s">
        <v>617</v>
      </c>
      <c r="BC57" s="1292"/>
      <c r="BD57" s="1292"/>
      <c r="BE57" s="1292"/>
      <c r="BF57" s="1292"/>
      <c r="BG57" s="1292"/>
      <c r="BH57" s="1292"/>
      <c r="BI57" s="1292"/>
      <c r="BJ57" s="1292"/>
      <c r="BK57" s="1292"/>
      <c r="BL57" s="1292"/>
      <c r="BM57" s="1292"/>
      <c r="BN57" s="1292"/>
      <c r="BO57" s="1292"/>
      <c r="BP57" s="1293"/>
      <c r="BQ57" s="1290"/>
      <c r="BR57" s="1290"/>
      <c r="BS57" s="1290"/>
      <c r="BT57" s="1290"/>
      <c r="BU57" s="1290"/>
      <c r="BV57" s="1290"/>
      <c r="BW57" s="1290"/>
      <c r="BX57" s="1293"/>
      <c r="BY57" s="1290"/>
      <c r="BZ57" s="1290"/>
      <c r="CA57" s="1290"/>
      <c r="CB57" s="1290"/>
      <c r="CC57" s="1290"/>
      <c r="CD57" s="1290"/>
      <c r="CE57" s="1290"/>
      <c r="CF57" s="1293"/>
      <c r="CG57" s="1290"/>
      <c r="CH57" s="1290"/>
      <c r="CI57" s="1290"/>
      <c r="CJ57" s="1290"/>
      <c r="CK57" s="1290"/>
      <c r="CL57" s="1290"/>
      <c r="CM57" s="1290"/>
      <c r="CN57" s="1290">
        <v>61.9</v>
      </c>
      <c r="CO57" s="1290"/>
      <c r="CP57" s="1290"/>
      <c r="CQ57" s="1290"/>
      <c r="CR57" s="1290"/>
      <c r="CS57" s="1290"/>
      <c r="CT57" s="1290"/>
      <c r="CU57" s="1290"/>
      <c r="CV57" s="1290">
        <v>63.1</v>
      </c>
      <c r="CW57" s="1290"/>
      <c r="CX57" s="1290"/>
      <c r="CY57" s="1290"/>
      <c r="CZ57" s="1290"/>
      <c r="DA57" s="1290"/>
      <c r="DB57" s="1290"/>
      <c r="DC57" s="1290"/>
      <c r="DD57" s="388"/>
      <c r="DE57" s="387"/>
    </row>
    <row r="58" spans="1:109" s="383" customFormat="1" x14ac:dyDescent="0.15">
      <c r="A58" s="369"/>
      <c r="B58" s="387"/>
      <c r="G58" s="1285"/>
      <c r="H58" s="1285"/>
      <c r="I58" s="1295"/>
      <c r="J58" s="1295"/>
      <c r="K58" s="1291"/>
      <c r="L58" s="1291"/>
      <c r="M58" s="1291"/>
      <c r="N58" s="1291"/>
      <c r="AM58" s="369"/>
      <c r="AN58" s="1289"/>
      <c r="AO58" s="1289"/>
      <c r="AP58" s="1289"/>
      <c r="AQ58" s="1289"/>
      <c r="AR58" s="1289"/>
      <c r="AS58" s="1289"/>
      <c r="AT58" s="1289"/>
      <c r="AU58" s="1289"/>
      <c r="AV58" s="1289"/>
      <c r="AW58" s="1289"/>
      <c r="AX58" s="1289"/>
      <c r="AY58" s="1289"/>
      <c r="AZ58" s="1289"/>
      <c r="BA58" s="1289"/>
      <c r="BB58" s="1292"/>
      <c r="BC58" s="1292"/>
      <c r="BD58" s="1292"/>
      <c r="BE58" s="1292"/>
      <c r="BF58" s="1292"/>
      <c r="BG58" s="1292"/>
      <c r="BH58" s="1292"/>
      <c r="BI58" s="1292"/>
      <c r="BJ58" s="1292"/>
      <c r="BK58" s="1292"/>
      <c r="BL58" s="1292"/>
      <c r="BM58" s="1292"/>
      <c r="BN58" s="1292"/>
      <c r="BO58" s="1292"/>
      <c r="BP58" s="1290"/>
      <c r="BQ58" s="1290"/>
      <c r="BR58" s="1290"/>
      <c r="BS58" s="1290"/>
      <c r="BT58" s="1290"/>
      <c r="BU58" s="1290"/>
      <c r="BV58" s="1290"/>
      <c r="BW58" s="1290"/>
      <c r="BX58" s="1290"/>
      <c r="BY58" s="1290"/>
      <c r="BZ58" s="1290"/>
      <c r="CA58" s="1290"/>
      <c r="CB58" s="1290"/>
      <c r="CC58" s="1290"/>
      <c r="CD58" s="1290"/>
      <c r="CE58" s="1290"/>
      <c r="CF58" s="1290"/>
      <c r="CG58" s="1290"/>
      <c r="CH58" s="1290"/>
      <c r="CI58" s="1290"/>
      <c r="CJ58" s="1290"/>
      <c r="CK58" s="1290"/>
      <c r="CL58" s="1290"/>
      <c r="CM58" s="1290"/>
      <c r="CN58" s="1290"/>
      <c r="CO58" s="1290"/>
      <c r="CP58" s="1290"/>
      <c r="CQ58" s="1290"/>
      <c r="CR58" s="1290"/>
      <c r="CS58" s="1290"/>
      <c r="CT58" s="1290"/>
      <c r="CU58" s="1290"/>
      <c r="CV58" s="1290"/>
      <c r="CW58" s="1290"/>
      <c r="CX58" s="1290"/>
      <c r="CY58" s="1290"/>
      <c r="CZ58" s="1290"/>
      <c r="DA58" s="1290"/>
      <c r="DB58" s="1290"/>
      <c r="DC58" s="1290"/>
      <c r="DD58" s="388"/>
      <c r="DE58" s="387"/>
    </row>
    <row r="59" spans="1:109" s="383" customFormat="1" x14ac:dyDescent="0.15">
      <c r="A59" s="369"/>
      <c r="B59" s="387"/>
      <c r="K59" s="389"/>
      <c r="L59" s="389"/>
      <c r="M59" s="389"/>
      <c r="N59" s="389"/>
      <c r="AQ59" s="389"/>
      <c r="AR59" s="389"/>
      <c r="AS59" s="389"/>
      <c r="AT59" s="389"/>
      <c r="BC59" s="389"/>
      <c r="BD59" s="389"/>
      <c r="BE59" s="389"/>
      <c r="BF59" s="389"/>
      <c r="BO59" s="389"/>
      <c r="BP59" s="389"/>
      <c r="BQ59" s="389"/>
      <c r="BR59" s="389"/>
      <c r="CA59" s="389"/>
      <c r="CB59" s="389"/>
      <c r="CC59" s="389"/>
      <c r="CD59" s="389"/>
      <c r="CM59" s="389"/>
      <c r="CN59" s="389"/>
      <c r="CO59" s="389"/>
      <c r="CP59" s="389"/>
      <c r="CY59" s="389"/>
      <c r="CZ59" s="389"/>
      <c r="DA59" s="389"/>
      <c r="DB59" s="389"/>
      <c r="DC59" s="389"/>
      <c r="DD59" s="388"/>
      <c r="DE59" s="387"/>
    </row>
    <row r="60" spans="1:109" s="383" customFormat="1" x14ac:dyDescent="0.15">
      <c r="A60" s="369"/>
      <c r="B60" s="387"/>
      <c r="K60" s="389"/>
      <c r="L60" s="389"/>
      <c r="M60" s="389"/>
      <c r="N60" s="389"/>
      <c r="AQ60" s="389"/>
      <c r="AR60" s="389"/>
      <c r="AS60" s="389"/>
      <c r="AT60" s="389"/>
      <c r="BC60" s="389"/>
      <c r="BD60" s="389"/>
      <c r="BE60" s="389"/>
      <c r="BF60" s="389"/>
      <c r="BO60" s="389"/>
      <c r="BP60" s="389"/>
      <c r="BQ60" s="389"/>
      <c r="BR60" s="389"/>
      <c r="CA60" s="389"/>
      <c r="CB60" s="389"/>
      <c r="CC60" s="389"/>
      <c r="CD60" s="389"/>
      <c r="CM60" s="389"/>
      <c r="CN60" s="389"/>
      <c r="CO60" s="389"/>
      <c r="CP60" s="389"/>
      <c r="CY60" s="389"/>
      <c r="CZ60" s="389"/>
      <c r="DA60" s="389"/>
      <c r="DB60" s="389"/>
      <c r="DC60" s="389"/>
      <c r="DD60" s="388"/>
      <c r="DE60" s="387"/>
    </row>
    <row r="61" spans="1:109" s="383" customFormat="1" x14ac:dyDescent="0.15">
      <c r="A61" s="369"/>
      <c r="B61" s="390"/>
      <c r="C61" s="391"/>
      <c r="D61" s="391"/>
      <c r="E61" s="391"/>
      <c r="F61" s="391"/>
      <c r="G61" s="391"/>
      <c r="H61" s="391"/>
      <c r="I61" s="391"/>
      <c r="J61" s="391"/>
      <c r="K61" s="391"/>
      <c r="L61" s="391"/>
      <c r="M61" s="392"/>
      <c r="N61" s="392"/>
      <c r="O61" s="391"/>
      <c r="P61" s="391"/>
      <c r="Q61" s="391"/>
      <c r="R61" s="391"/>
      <c r="S61" s="391"/>
      <c r="T61" s="391"/>
      <c r="U61" s="391"/>
      <c r="V61" s="391"/>
      <c r="W61" s="391"/>
      <c r="X61" s="391"/>
      <c r="Y61" s="391"/>
      <c r="Z61" s="391"/>
      <c r="AA61" s="391"/>
      <c r="AB61" s="391"/>
      <c r="AC61" s="391"/>
      <c r="AD61" s="391"/>
      <c r="AE61" s="391"/>
      <c r="AF61" s="391"/>
      <c r="AG61" s="391"/>
      <c r="AH61" s="391"/>
      <c r="AI61" s="391"/>
      <c r="AJ61" s="391"/>
      <c r="AK61" s="391"/>
      <c r="AL61" s="391"/>
      <c r="AM61" s="391"/>
      <c r="AN61" s="391"/>
      <c r="AO61" s="391"/>
      <c r="AP61" s="391"/>
      <c r="AQ61" s="391"/>
      <c r="AR61" s="391"/>
      <c r="AS61" s="392"/>
      <c r="AT61" s="392"/>
      <c r="AU61" s="391"/>
      <c r="AV61" s="391"/>
      <c r="AW61" s="391"/>
      <c r="AX61" s="391"/>
      <c r="AY61" s="391"/>
      <c r="AZ61" s="391"/>
      <c r="BA61" s="391"/>
      <c r="BB61" s="391"/>
      <c r="BC61" s="391"/>
      <c r="BD61" s="391"/>
      <c r="BE61" s="392"/>
      <c r="BF61" s="392"/>
      <c r="BG61" s="391"/>
      <c r="BH61" s="391"/>
      <c r="BI61" s="391"/>
      <c r="BJ61" s="391"/>
      <c r="BK61" s="391"/>
      <c r="BL61" s="391"/>
      <c r="BM61" s="391"/>
      <c r="BN61" s="391"/>
      <c r="BO61" s="391"/>
      <c r="BP61" s="391"/>
      <c r="BQ61" s="392"/>
      <c r="BR61" s="392"/>
      <c r="BS61" s="391"/>
      <c r="BT61" s="391"/>
      <c r="BU61" s="391"/>
      <c r="BV61" s="391"/>
      <c r="BW61" s="391"/>
      <c r="BX61" s="391"/>
      <c r="BY61" s="391"/>
      <c r="BZ61" s="391"/>
      <c r="CA61" s="391"/>
      <c r="CB61" s="391"/>
      <c r="CC61" s="392"/>
      <c r="CD61" s="392"/>
      <c r="CE61" s="391"/>
      <c r="CF61" s="391"/>
      <c r="CG61" s="391"/>
      <c r="CH61" s="391"/>
      <c r="CI61" s="391"/>
      <c r="CJ61" s="391"/>
      <c r="CK61" s="391"/>
      <c r="CL61" s="391"/>
      <c r="CM61" s="391"/>
      <c r="CN61" s="391"/>
      <c r="CO61" s="392"/>
      <c r="CP61" s="392"/>
      <c r="CQ61" s="391"/>
      <c r="CR61" s="391"/>
      <c r="CS61" s="391"/>
      <c r="CT61" s="391"/>
      <c r="CU61" s="391"/>
      <c r="CV61" s="391"/>
      <c r="CW61" s="391"/>
      <c r="CX61" s="391"/>
      <c r="CY61" s="391"/>
      <c r="CZ61" s="391"/>
      <c r="DA61" s="392"/>
      <c r="DB61" s="392"/>
      <c r="DC61" s="392"/>
      <c r="DD61" s="393"/>
      <c r="DE61" s="387"/>
    </row>
    <row r="62" spans="1:109" x14ac:dyDescent="0.15">
      <c r="B62" s="380"/>
      <c r="C62" s="380"/>
      <c r="D62" s="380"/>
      <c r="E62" s="380"/>
      <c r="F62" s="380"/>
      <c r="G62" s="380"/>
      <c r="H62" s="380"/>
      <c r="I62" s="380"/>
      <c r="J62" s="380"/>
      <c r="K62" s="380"/>
      <c r="L62" s="380"/>
      <c r="M62" s="380"/>
      <c r="N62" s="380"/>
      <c r="O62" s="380"/>
      <c r="P62" s="380"/>
      <c r="Q62" s="380"/>
      <c r="R62" s="380"/>
      <c r="S62" s="380"/>
      <c r="T62" s="380"/>
      <c r="U62" s="380"/>
      <c r="V62" s="380"/>
      <c r="W62" s="380"/>
      <c r="X62" s="380"/>
      <c r="Y62" s="380"/>
      <c r="Z62" s="380"/>
      <c r="AA62" s="380"/>
      <c r="AB62" s="380"/>
      <c r="AC62" s="380"/>
      <c r="AD62" s="380"/>
      <c r="AE62" s="380"/>
      <c r="AF62" s="380"/>
      <c r="AG62" s="380"/>
      <c r="AH62" s="380"/>
      <c r="AI62" s="380"/>
      <c r="AJ62" s="380"/>
      <c r="AK62" s="380"/>
      <c r="AL62" s="380"/>
      <c r="AM62" s="380"/>
      <c r="AN62" s="380"/>
      <c r="AO62" s="380"/>
      <c r="AP62" s="380"/>
      <c r="AQ62" s="380"/>
      <c r="AR62" s="380"/>
      <c r="AS62" s="380"/>
      <c r="AT62" s="380"/>
      <c r="AU62" s="380"/>
      <c r="AV62" s="380"/>
      <c r="AW62" s="380"/>
      <c r="AX62" s="380"/>
      <c r="AY62" s="380"/>
      <c r="AZ62" s="380"/>
      <c r="BA62" s="380"/>
      <c r="BB62" s="380"/>
      <c r="BC62" s="380"/>
      <c r="BD62" s="380"/>
      <c r="BE62" s="380"/>
      <c r="BF62" s="380"/>
      <c r="BG62" s="380"/>
      <c r="BH62" s="380"/>
      <c r="BI62" s="380"/>
      <c r="BJ62" s="380"/>
      <c r="BK62" s="380"/>
      <c r="BL62" s="380"/>
      <c r="BM62" s="380"/>
      <c r="BN62" s="380"/>
      <c r="BO62" s="380"/>
      <c r="BP62" s="380"/>
      <c r="BQ62" s="380"/>
      <c r="BR62" s="380"/>
      <c r="BS62" s="380"/>
      <c r="BT62" s="380"/>
      <c r="BU62" s="380"/>
      <c r="BV62" s="380"/>
      <c r="BW62" s="380"/>
      <c r="BX62" s="380"/>
      <c r="BY62" s="380"/>
      <c r="BZ62" s="380"/>
      <c r="CA62" s="380"/>
      <c r="CB62" s="380"/>
      <c r="CC62" s="380"/>
      <c r="CD62" s="380"/>
      <c r="CE62" s="380"/>
      <c r="CF62" s="380"/>
      <c r="CG62" s="380"/>
      <c r="CH62" s="380"/>
      <c r="CI62" s="380"/>
      <c r="CJ62" s="380"/>
      <c r="CK62" s="380"/>
      <c r="CL62" s="380"/>
      <c r="CM62" s="380"/>
      <c r="CN62" s="380"/>
      <c r="CO62" s="380"/>
      <c r="CP62" s="380"/>
      <c r="CQ62" s="380"/>
      <c r="CR62" s="380"/>
      <c r="CS62" s="380"/>
      <c r="CT62" s="380"/>
      <c r="CU62" s="380"/>
      <c r="CV62" s="380"/>
      <c r="CW62" s="380"/>
      <c r="CX62" s="380"/>
      <c r="CY62" s="380"/>
      <c r="CZ62" s="380"/>
      <c r="DA62" s="380"/>
      <c r="DB62" s="380"/>
      <c r="DC62" s="380"/>
      <c r="DD62" s="380"/>
      <c r="DE62" s="369"/>
    </row>
    <row r="63" spans="1:109" ht="17.25" x14ac:dyDescent="0.15">
      <c r="B63" s="394" t="s">
        <v>619</v>
      </c>
    </row>
    <row r="64" spans="1:109" x14ac:dyDescent="0.15">
      <c r="B64" s="375"/>
      <c r="G64" s="382"/>
      <c r="I64" s="395"/>
      <c r="J64" s="395"/>
      <c r="K64" s="395"/>
      <c r="L64" s="395"/>
      <c r="M64" s="395"/>
      <c r="N64" s="396"/>
      <c r="AM64" s="382"/>
      <c r="AN64" s="382" t="s">
        <v>612</v>
      </c>
      <c r="AP64" s="383"/>
      <c r="AQ64" s="383"/>
      <c r="AR64" s="383"/>
      <c r="AY64" s="382"/>
      <c r="BA64" s="383"/>
      <c r="BB64" s="383"/>
      <c r="BC64" s="383"/>
      <c r="BK64" s="382"/>
      <c r="BM64" s="383"/>
      <c r="BN64" s="383"/>
      <c r="BO64" s="383"/>
      <c r="BW64" s="382"/>
      <c r="BY64" s="383"/>
      <c r="BZ64" s="383"/>
      <c r="CA64" s="383"/>
      <c r="CI64" s="382"/>
      <c r="CK64" s="383"/>
      <c r="CL64" s="383"/>
      <c r="CM64" s="383"/>
      <c r="CU64" s="382"/>
      <c r="CW64" s="383"/>
      <c r="CX64" s="383"/>
      <c r="CY64" s="383"/>
    </row>
    <row r="65" spans="2:107" ht="13.5" customHeight="1" x14ac:dyDescent="0.15">
      <c r="B65" s="375"/>
      <c r="AN65" s="1276" t="s">
        <v>620</v>
      </c>
      <c r="AO65" s="1277"/>
      <c r="AP65" s="1277"/>
      <c r="AQ65" s="1277"/>
      <c r="AR65" s="1277"/>
      <c r="AS65" s="1277"/>
      <c r="AT65" s="1277"/>
      <c r="AU65" s="1277"/>
      <c r="AV65" s="1277"/>
      <c r="AW65" s="1277"/>
      <c r="AX65" s="1277"/>
      <c r="AY65" s="1277"/>
      <c r="AZ65" s="1277"/>
      <c r="BA65" s="1277"/>
      <c r="BB65" s="1277"/>
      <c r="BC65" s="1277"/>
      <c r="BD65" s="1277"/>
      <c r="BE65" s="1277"/>
      <c r="BF65" s="1277"/>
      <c r="BG65" s="1277"/>
      <c r="BH65" s="1277"/>
      <c r="BI65" s="1277"/>
      <c r="BJ65" s="1277"/>
      <c r="BK65" s="1277"/>
      <c r="BL65" s="1277"/>
      <c r="BM65" s="1277"/>
      <c r="BN65" s="1277"/>
      <c r="BO65" s="1277"/>
      <c r="BP65" s="1277"/>
      <c r="BQ65" s="1277"/>
      <c r="BR65" s="1277"/>
      <c r="BS65" s="1277"/>
      <c r="BT65" s="1277"/>
      <c r="BU65" s="1277"/>
      <c r="BV65" s="1277"/>
      <c r="BW65" s="1277"/>
      <c r="BX65" s="1277"/>
      <c r="BY65" s="1277"/>
      <c r="BZ65" s="1277"/>
      <c r="CA65" s="1277"/>
      <c r="CB65" s="1277"/>
      <c r="CC65" s="1277"/>
      <c r="CD65" s="1277"/>
      <c r="CE65" s="1277"/>
      <c r="CF65" s="1277"/>
      <c r="CG65" s="1277"/>
      <c r="CH65" s="1277"/>
      <c r="CI65" s="1277"/>
      <c r="CJ65" s="1277"/>
      <c r="CK65" s="1277"/>
      <c r="CL65" s="1277"/>
      <c r="CM65" s="1277"/>
      <c r="CN65" s="1277"/>
      <c r="CO65" s="1277"/>
      <c r="CP65" s="1277"/>
      <c r="CQ65" s="1277"/>
      <c r="CR65" s="1277"/>
      <c r="CS65" s="1277"/>
      <c r="CT65" s="1277"/>
      <c r="CU65" s="1277"/>
      <c r="CV65" s="1277"/>
      <c r="CW65" s="1277"/>
      <c r="CX65" s="1277"/>
      <c r="CY65" s="1277"/>
      <c r="CZ65" s="1277"/>
      <c r="DA65" s="1277"/>
      <c r="DB65" s="1277"/>
      <c r="DC65" s="1278"/>
    </row>
    <row r="66" spans="2:107" x14ac:dyDescent="0.15">
      <c r="B66" s="375"/>
      <c r="AN66" s="1279"/>
      <c r="AO66" s="1280"/>
      <c r="AP66" s="1280"/>
      <c r="AQ66" s="1280"/>
      <c r="AR66" s="1280"/>
      <c r="AS66" s="1280"/>
      <c r="AT66" s="1280"/>
      <c r="AU66" s="1280"/>
      <c r="AV66" s="1280"/>
      <c r="AW66" s="1280"/>
      <c r="AX66" s="1280"/>
      <c r="AY66" s="1280"/>
      <c r="AZ66" s="1280"/>
      <c r="BA66" s="1280"/>
      <c r="BB66" s="1280"/>
      <c r="BC66" s="1280"/>
      <c r="BD66" s="1280"/>
      <c r="BE66" s="1280"/>
      <c r="BF66" s="1280"/>
      <c r="BG66" s="1280"/>
      <c r="BH66" s="1280"/>
      <c r="BI66" s="1280"/>
      <c r="BJ66" s="1280"/>
      <c r="BK66" s="1280"/>
      <c r="BL66" s="1280"/>
      <c r="BM66" s="1280"/>
      <c r="BN66" s="1280"/>
      <c r="BO66" s="1280"/>
      <c r="BP66" s="1280"/>
      <c r="BQ66" s="1280"/>
      <c r="BR66" s="1280"/>
      <c r="BS66" s="1280"/>
      <c r="BT66" s="1280"/>
      <c r="BU66" s="1280"/>
      <c r="BV66" s="1280"/>
      <c r="BW66" s="1280"/>
      <c r="BX66" s="1280"/>
      <c r="BY66" s="1280"/>
      <c r="BZ66" s="1280"/>
      <c r="CA66" s="1280"/>
      <c r="CB66" s="1280"/>
      <c r="CC66" s="1280"/>
      <c r="CD66" s="1280"/>
      <c r="CE66" s="1280"/>
      <c r="CF66" s="1280"/>
      <c r="CG66" s="1280"/>
      <c r="CH66" s="1280"/>
      <c r="CI66" s="1280"/>
      <c r="CJ66" s="1280"/>
      <c r="CK66" s="1280"/>
      <c r="CL66" s="1280"/>
      <c r="CM66" s="1280"/>
      <c r="CN66" s="1280"/>
      <c r="CO66" s="1280"/>
      <c r="CP66" s="1280"/>
      <c r="CQ66" s="1280"/>
      <c r="CR66" s="1280"/>
      <c r="CS66" s="1280"/>
      <c r="CT66" s="1280"/>
      <c r="CU66" s="1280"/>
      <c r="CV66" s="1280"/>
      <c r="CW66" s="1280"/>
      <c r="CX66" s="1280"/>
      <c r="CY66" s="1280"/>
      <c r="CZ66" s="1280"/>
      <c r="DA66" s="1280"/>
      <c r="DB66" s="1280"/>
      <c r="DC66" s="1281"/>
    </row>
    <row r="67" spans="2:107" x14ac:dyDescent="0.15">
      <c r="B67" s="375"/>
      <c r="AN67" s="1279"/>
      <c r="AO67" s="1280"/>
      <c r="AP67" s="1280"/>
      <c r="AQ67" s="1280"/>
      <c r="AR67" s="1280"/>
      <c r="AS67" s="1280"/>
      <c r="AT67" s="1280"/>
      <c r="AU67" s="1280"/>
      <c r="AV67" s="1280"/>
      <c r="AW67" s="1280"/>
      <c r="AX67" s="1280"/>
      <c r="AY67" s="1280"/>
      <c r="AZ67" s="1280"/>
      <c r="BA67" s="1280"/>
      <c r="BB67" s="1280"/>
      <c r="BC67" s="1280"/>
      <c r="BD67" s="1280"/>
      <c r="BE67" s="1280"/>
      <c r="BF67" s="1280"/>
      <c r="BG67" s="1280"/>
      <c r="BH67" s="1280"/>
      <c r="BI67" s="1280"/>
      <c r="BJ67" s="1280"/>
      <c r="BK67" s="1280"/>
      <c r="BL67" s="1280"/>
      <c r="BM67" s="1280"/>
      <c r="BN67" s="1280"/>
      <c r="BO67" s="1280"/>
      <c r="BP67" s="1280"/>
      <c r="BQ67" s="1280"/>
      <c r="BR67" s="1280"/>
      <c r="BS67" s="1280"/>
      <c r="BT67" s="1280"/>
      <c r="BU67" s="1280"/>
      <c r="BV67" s="1280"/>
      <c r="BW67" s="1280"/>
      <c r="BX67" s="1280"/>
      <c r="BY67" s="1280"/>
      <c r="BZ67" s="1280"/>
      <c r="CA67" s="1280"/>
      <c r="CB67" s="1280"/>
      <c r="CC67" s="1280"/>
      <c r="CD67" s="1280"/>
      <c r="CE67" s="1280"/>
      <c r="CF67" s="1280"/>
      <c r="CG67" s="1280"/>
      <c r="CH67" s="1280"/>
      <c r="CI67" s="1280"/>
      <c r="CJ67" s="1280"/>
      <c r="CK67" s="1280"/>
      <c r="CL67" s="1280"/>
      <c r="CM67" s="1280"/>
      <c r="CN67" s="1280"/>
      <c r="CO67" s="1280"/>
      <c r="CP67" s="1280"/>
      <c r="CQ67" s="1280"/>
      <c r="CR67" s="1280"/>
      <c r="CS67" s="1280"/>
      <c r="CT67" s="1280"/>
      <c r="CU67" s="1280"/>
      <c r="CV67" s="1280"/>
      <c r="CW67" s="1280"/>
      <c r="CX67" s="1280"/>
      <c r="CY67" s="1280"/>
      <c r="CZ67" s="1280"/>
      <c r="DA67" s="1280"/>
      <c r="DB67" s="1280"/>
      <c r="DC67" s="1281"/>
    </row>
    <row r="68" spans="2:107" x14ac:dyDescent="0.15">
      <c r="B68" s="375"/>
      <c r="AN68" s="1279"/>
      <c r="AO68" s="1280"/>
      <c r="AP68" s="1280"/>
      <c r="AQ68" s="1280"/>
      <c r="AR68" s="1280"/>
      <c r="AS68" s="1280"/>
      <c r="AT68" s="1280"/>
      <c r="AU68" s="1280"/>
      <c r="AV68" s="1280"/>
      <c r="AW68" s="1280"/>
      <c r="AX68" s="1280"/>
      <c r="AY68" s="1280"/>
      <c r="AZ68" s="1280"/>
      <c r="BA68" s="1280"/>
      <c r="BB68" s="1280"/>
      <c r="BC68" s="1280"/>
      <c r="BD68" s="1280"/>
      <c r="BE68" s="1280"/>
      <c r="BF68" s="1280"/>
      <c r="BG68" s="1280"/>
      <c r="BH68" s="1280"/>
      <c r="BI68" s="1280"/>
      <c r="BJ68" s="1280"/>
      <c r="BK68" s="1280"/>
      <c r="BL68" s="1280"/>
      <c r="BM68" s="1280"/>
      <c r="BN68" s="1280"/>
      <c r="BO68" s="1280"/>
      <c r="BP68" s="1280"/>
      <c r="BQ68" s="1280"/>
      <c r="BR68" s="1280"/>
      <c r="BS68" s="1280"/>
      <c r="BT68" s="1280"/>
      <c r="BU68" s="1280"/>
      <c r="BV68" s="1280"/>
      <c r="BW68" s="1280"/>
      <c r="BX68" s="1280"/>
      <c r="BY68" s="1280"/>
      <c r="BZ68" s="1280"/>
      <c r="CA68" s="1280"/>
      <c r="CB68" s="1280"/>
      <c r="CC68" s="1280"/>
      <c r="CD68" s="1280"/>
      <c r="CE68" s="1280"/>
      <c r="CF68" s="1280"/>
      <c r="CG68" s="1280"/>
      <c r="CH68" s="1280"/>
      <c r="CI68" s="1280"/>
      <c r="CJ68" s="1280"/>
      <c r="CK68" s="1280"/>
      <c r="CL68" s="1280"/>
      <c r="CM68" s="1280"/>
      <c r="CN68" s="1280"/>
      <c r="CO68" s="1280"/>
      <c r="CP68" s="1280"/>
      <c r="CQ68" s="1280"/>
      <c r="CR68" s="1280"/>
      <c r="CS68" s="1280"/>
      <c r="CT68" s="1280"/>
      <c r="CU68" s="1280"/>
      <c r="CV68" s="1280"/>
      <c r="CW68" s="1280"/>
      <c r="CX68" s="1280"/>
      <c r="CY68" s="1280"/>
      <c r="CZ68" s="1280"/>
      <c r="DA68" s="1280"/>
      <c r="DB68" s="1280"/>
      <c r="DC68" s="1281"/>
    </row>
    <row r="69" spans="2:107" x14ac:dyDescent="0.15">
      <c r="B69" s="375"/>
      <c r="AN69" s="1282"/>
      <c r="AO69" s="1283"/>
      <c r="AP69" s="1283"/>
      <c r="AQ69" s="1283"/>
      <c r="AR69" s="1283"/>
      <c r="AS69" s="1283"/>
      <c r="AT69" s="1283"/>
      <c r="AU69" s="1283"/>
      <c r="AV69" s="1283"/>
      <c r="AW69" s="1283"/>
      <c r="AX69" s="1283"/>
      <c r="AY69" s="1283"/>
      <c r="AZ69" s="1283"/>
      <c r="BA69" s="1283"/>
      <c r="BB69" s="1283"/>
      <c r="BC69" s="1283"/>
      <c r="BD69" s="1283"/>
      <c r="BE69" s="1283"/>
      <c r="BF69" s="1283"/>
      <c r="BG69" s="1283"/>
      <c r="BH69" s="1283"/>
      <c r="BI69" s="1283"/>
      <c r="BJ69" s="1283"/>
      <c r="BK69" s="1283"/>
      <c r="BL69" s="1283"/>
      <c r="BM69" s="1283"/>
      <c r="BN69" s="1283"/>
      <c r="BO69" s="1283"/>
      <c r="BP69" s="1283"/>
      <c r="BQ69" s="1283"/>
      <c r="BR69" s="1283"/>
      <c r="BS69" s="1283"/>
      <c r="BT69" s="1283"/>
      <c r="BU69" s="1283"/>
      <c r="BV69" s="1283"/>
      <c r="BW69" s="1283"/>
      <c r="BX69" s="1283"/>
      <c r="BY69" s="1283"/>
      <c r="BZ69" s="1283"/>
      <c r="CA69" s="1283"/>
      <c r="CB69" s="1283"/>
      <c r="CC69" s="1283"/>
      <c r="CD69" s="1283"/>
      <c r="CE69" s="1283"/>
      <c r="CF69" s="1283"/>
      <c r="CG69" s="1283"/>
      <c r="CH69" s="1283"/>
      <c r="CI69" s="1283"/>
      <c r="CJ69" s="1283"/>
      <c r="CK69" s="1283"/>
      <c r="CL69" s="1283"/>
      <c r="CM69" s="1283"/>
      <c r="CN69" s="1283"/>
      <c r="CO69" s="1283"/>
      <c r="CP69" s="1283"/>
      <c r="CQ69" s="1283"/>
      <c r="CR69" s="1283"/>
      <c r="CS69" s="1283"/>
      <c r="CT69" s="1283"/>
      <c r="CU69" s="1283"/>
      <c r="CV69" s="1283"/>
      <c r="CW69" s="1283"/>
      <c r="CX69" s="1283"/>
      <c r="CY69" s="1283"/>
      <c r="CZ69" s="1283"/>
      <c r="DA69" s="1283"/>
      <c r="DB69" s="1283"/>
      <c r="DC69" s="1284"/>
    </row>
    <row r="70" spans="2:107" x14ac:dyDescent="0.15">
      <c r="B70" s="375"/>
      <c r="H70" s="397"/>
      <c r="I70" s="397"/>
      <c r="J70" s="398"/>
      <c r="K70" s="398"/>
      <c r="L70" s="399"/>
      <c r="M70" s="398"/>
      <c r="N70" s="399"/>
      <c r="AN70" s="384"/>
      <c r="AO70" s="384"/>
      <c r="AP70" s="384"/>
      <c r="AZ70" s="384"/>
      <c r="BA70" s="384"/>
      <c r="BB70" s="384"/>
      <c r="BL70" s="384"/>
      <c r="BM70" s="384"/>
      <c r="BN70" s="384"/>
      <c r="BX70" s="384"/>
      <c r="BY70" s="384"/>
      <c r="BZ70" s="384"/>
      <c r="CJ70" s="384"/>
      <c r="CK70" s="384"/>
      <c r="CL70" s="384"/>
      <c r="CV70" s="384"/>
      <c r="CW70" s="384"/>
      <c r="CX70" s="384"/>
    </row>
    <row r="71" spans="2:107" x14ac:dyDescent="0.15">
      <c r="B71" s="375"/>
      <c r="G71" s="400"/>
      <c r="I71" s="401"/>
      <c r="J71" s="398"/>
      <c r="K71" s="398"/>
      <c r="L71" s="399"/>
      <c r="M71" s="398"/>
      <c r="N71" s="399"/>
      <c r="AM71" s="400"/>
      <c r="AN71" s="369" t="s">
        <v>614</v>
      </c>
    </row>
    <row r="72" spans="2:107" x14ac:dyDescent="0.15">
      <c r="B72" s="375"/>
      <c r="G72" s="1285"/>
      <c r="H72" s="1285"/>
      <c r="I72" s="1285"/>
      <c r="J72" s="1285"/>
      <c r="K72" s="385"/>
      <c r="L72" s="385"/>
      <c r="M72" s="386"/>
      <c r="N72" s="386"/>
      <c r="AN72" s="1286"/>
      <c r="AO72" s="1287"/>
      <c r="AP72" s="1287"/>
      <c r="AQ72" s="1287"/>
      <c r="AR72" s="1287"/>
      <c r="AS72" s="1287"/>
      <c r="AT72" s="1287"/>
      <c r="AU72" s="1287"/>
      <c r="AV72" s="1287"/>
      <c r="AW72" s="1287"/>
      <c r="AX72" s="1287"/>
      <c r="AY72" s="1287"/>
      <c r="AZ72" s="1287"/>
      <c r="BA72" s="1287"/>
      <c r="BB72" s="1287"/>
      <c r="BC72" s="1287"/>
      <c r="BD72" s="1287"/>
      <c r="BE72" s="1287"/>
      <c r="BF72" s="1287"/>
      <c r="BG72" s="1287"/>
      <c r="BH72" s="1287"/>
      <c r="BI72" s="1287"/>
      <c r="BJ72" s="1287"/>
      <c r="BK72" s="1287"/>
      <c r="BL72" s="1287"/>
      <c r="BM72" s="1287"/>
      <c r="BN72" s="1287"/>
      <c r="BO72" s="1288"/>
      <c r="BP72" s="1289" t="s">
        <v>510</v>
      </c>
      <c r="BQ72" s="1289"/>
      <c r="BR72" s="1289"/>
      <c r="BS72" s="1289"/>
      <c r="BT72" s="1289"/>
      <c r="BU72" s="1289"/>
      <c r="BV72" s="1289"/>
      <c r="BW72" s="1289"/>
      <c r="BX72" s="1289" t="s">
        <v>511</v>
      </c>
      <c r="BY72" s="1289"/>
      <c r="BZ72" s="1289"/>
      <c r="CA72" s="1289"/>
      <c r="CB72" s="1289"/>
      <c r="CC72" s="1289"/>
      <c r="CD72" s="1289"/>
      <c r="CE72" s="1289"/>
      <c r="CF72" s="1289" t="s">
        <v>512</v>
      </c>
      <c r="CG72" s="1289"/>
      <c r="CH72" s="1289"/>
      <c r="CI72" s="1289"/>
      <c r="CJ72" s="1289"/>
      <c r="CK72" s="1289"/>
      <c r="CL72" s="1289"/>
      <c r="CM72" s="1289"/>
      <c r="CN72" s="1289" t="s">
        <v>513</v>
      </c>
      <c r="CO72" s="1289"/>
      <c r="CP72" s="1289"/>
      <c r="CQ72" s="1289"/>
      <c r="CR72" s="1289"/>
      <c r="CS72" s="1289"/>
      <c r="CT72" s="1289"/>
      <c r="CU72" s="1289"/>
      <c r="CV72" s="1289" t="s">
        <v>514</v>
      </c>
      <c r="CW72" s="1289"/>
      <c r="CX72" s="1289"/>
      <c r="CY72" s="1289"/>
      <c r="CZ72" s="1289"/>
      <c r="DA72" s="1289"/>
      <c r="DB72" s="1289"/>
      <c r="DC72" s="1289"/>
    </row>
    <row r="73" spans="2:107" x14ac:dyDescent="0.15">
      <c r="B73" s="375"/>
      <c r="G73" s="1296"/>
      <c r="H73" s="1296"/>
      <c r="I73" s="1296"/>
      <c r="J73" s="1296"/>
      <c r="K73" s="1297"/>
      <c r="L73" s="1297"/>
      <c r="M73" s="1297"/>
      <c r="N73" s="1297"/>
      <c r="AM73" s="384"/>
      <c r="AN73" s="1292" t="s">
        <v>615</v>
      </c>
      <c r="AO73" s="1292"/>
      <c r="AP73" s="1292"/>
      <c r="AQ73" s="1292"/>
      <c r="AR73" s="1292"/>
      <c r="AS73" s="1292"/>
      <c r="AT73" s="1292"/>
      <c r="AU73" s="1292"/>
      <c r="AV73" s="1292"/>
      <c r="AW73" s="1292"/>
      <c r="AX73" s="1292"/>
      <c r="AY73" s="1292"/>
      <c r="AZ73" s="1292"/>
      <c r="BA73" s="1292"/>
      <c r="BB73" s="1292" t="s">
        <v>616</v>
      </c>
      <c r="BC73" s="1292"/>
      <c r="BD73" s="1292"/>
      <c r="BE73" s="1292"/>
      <c r="BF73" s="1292"/>
      <c r="BG73" s="1292"/>
      <c r="BH73" s="1292"/>
      <c r="BI73" s="1292"/>
      <c r="BJ73" s="1292"/>
      <c r="BK73" s="1292"/>
      <c r="BL73" s="1292"/>
      <c r="BM73" s="1292"/>
      <c r="BN73" s="1292"/>
      <c r="BO73" s="1292"/>
      <c r="BP73" s="1290">
        <v>57</v>
      </c>
      <c r="BQ73" s="1290"/>
      <c r="BR73" s="1290"/>
      <c r="BS73" s="1290"/>
      <c r="BT73" s="1290"/>
      <c r="BU73" s="1290"/>
      <c r="BV73" s="1290"/>
      <c r="BW73" s="1290"/>
      <c r="BX73" s="1290">
        <v>57.2</v>
      </c>
      <c r="BY73" s="1290"/>
      <c r="BZ73" s="1290"/>
      <c r="CA73" s="1290"/>
      <c r="CB73" s="1290"/>
      <c r="CC73" s="1290"/>
      <c r="CD73" s="1290"/>
      <c r="CE73" s="1290"/>
      <c r="CF73" s="1290">
        <v>50.4</v>
      </c>
      <c r="CG73" s="1290"/>
      <c r="CH73" s="1290"/>
      <c r="CI73" s="1290"/>
      <c r="CJ73" s="1290"/>
      <c r="CK73" s="1290"/>
      <c r="CL73" s="1290"/>
      <c r="CM73" s="1290"/>
      <c r="CN73" s="1290">
        <v>36.200000000000003</v>
      </c>
      <c r="CO73" s="1290"/>
      <c r="CP73" s="1290"/>
      <c r="CQ73" s="1290"/>
      <c r="CR73" s="1290"/>
      <c r="CS73" s="1290"/>
      <c r="CT73" s="1290"/>
      <c r="CU73" s="1290"/>
      <c r="CV73" s="1290">
        <v>20.6</v>
      </c>
      <c r="CW73" s="1290"/>
      <c r="CX73" s="1290"/>
      <c r="CY73" s="1290"/>
      <c r="CZ73" s="1290"/>
      <c r="DA73" s="1290"/>
      <c r="DB73" s="1290"/>
      <c r="DC73" s="1290"/>
    </row>
    <row r="74" spans="2:107" x14ac:dyDescent="0.15">
      <c r="B74" s="375"/>
      <c r="G74" s="1296"/>
      <c r="H74" s="1296"/>
      <c r="I74" s="1296"/>
      <c r="J74" s="1296"/>
      <c r="K74" s="1297"/>
      <c r="L74" s="1297"/>
      <c r="M74" s="1297"/>
      <c r="N74" s="1297"/>
      <c r="AM74" s="384"/>
      <c r="AN74" s="1292"/>
      <c r="AO74" s="1292"/>
      <c r="AP74" s="1292"/>
      <c r="AQ74" s="1292"/>
      <c r="AR74" s="1292"/>
      <c r="AS74" s="1292"/>
      <c r="AT74" s="1292"/>
      <c r="AU74" s="1292"/>
      <c r="AV74" s="1292"/>
      <c r="AW74" s="1292"/>
      <c r="AX74" s="1292"/>
      <c r="AY74" s="1292"/>
      <c r="AZ74" s="1292"/>
      <c r="BA74" s="1292"/>
      <c r="BB74" s="1292"/>
      <c r="BC74" s="1292"/>
      <c r="BD74" s="1292"/>
      <c r="BE74" s="1292"/>
      <c r="BF74" s="1292"/>
      <c r="BG74" s="1292"/>
      <c r="BH74" s="1292"/>
      <c r="BI74" s="1292"/>
      <c r="BJ74" s="1292"/>
      <c r="BK74" s="1292"/>
      <c r="BL74" s="1292"/>
      <c r="BM74" s="1292"/>
      <c r="BN74" s="1292"/>
      <c r="BO74" s="1292"/>
      <c r="BP74" s="1290"/>
      <c r="BQ74" s="1290"/>
      <c r="BR74" s="1290"/>
      <c r="BS74" s="1290"/>
      <c r="BT74" s="1290"/>
      <c r="BU74" s="1290"/>
      <c r="BV74" s="1290"/>
      <c r="BW74" s="1290"/>
      <c r="BX74" s="1290"/>
      <c r="BY74" s="1290"/>
      <c r="BZ74" s="1290"/>
      <c r="CA74" s="1290"/>
      <c r="CB74" s="1290"/>
      <c r="CC74" s="1290"/>
      <c r="CD74" s="1290"/>
      <c r="CE74" s="1290"/>
      <c r="CF74" s="1290"/>
      <c r="CG74" s="1290"/>
      <c r="CH74" s="1290"/>
      <c r="CI74" s="1290"/>
      <c r="CJ74" s="1290"/>
      <c r="CK74" s="1290"/>
      <c r="CL74" s="1290"/>
      <c r="CM74" s="1290"/>
      <c r="CN74" s="1290"/>
      <c r="CO74" s="1290"/>
      <c r="CP74" s="1290"/>
      <c r="CQ74" s="1290"/>
      <c r="CR74" s="1290"/>
      <c r="CS74" s="1290"/>
      <c r="CT74" s="1290"/>
      <c r="CU74" s="1290"/>
      <c r="CV74" s="1290"/>
      <c r="CW74" s="1290"/>
      <c r="CX74" s="1290"/>
      <c r="CY74" s="1290"/>
      <c r="CZ74" s="1290"/>
      <c r="DA74" s="1290"/>
      <c r="DB74" s="1290"/>
      <c r="DC74" s="1290"/>
    </row>
    <row r="75" spans="2:107" x14ac:dyDescent="0.15">
      <c r="B75" s="375"/>
      <c r="G75" s="1296"/>
      <c r="H75" s="1296"/>
      <c r="I75" s="1285"/>
      <c r="J75" s="1285"/>
      <c r="K75" s="1291"/>
      <c r="L75" s="1291"/>
      <c r="M75" s="1291"/>
      <c r="N75" s="1291"/>
      <c r="AM75" s="384"/>
      <c r="AN75" s="1292"/>
      <c r="AO75" s="1292"/>
      <c r="AP75" s="1292"/>
      <c r="AQ75" s="1292"/>
      <c r="AR75" s="1292"/>
      <c r="AS75" s="1292"/>
      <c r="AT75" s="1292"/>
      <c r="AU75" s="1292"/>
      <c r="AV75" s="1292"/>
      <c r="AW75" s="1292"/>
      <c r="AX75" s="1292"/>
      <c r="AY75" s="1292"/>
      <c r="AZ75" s="1292"/>
      <c r="BA75" s="1292"/>
      <c r="BB75" s="1292" t="s">
        <v>621</v>
      </c>
      <c r="BC75" s="1292"/>
      <c r="BD75" s="1292"/>
      <c r="BE75" s="1292"/>
      <c r="BF75" s="1292"/>
      <c r="BG75" s="1292"/>
      <c r="BH75" s="1292"/>
      <c r="BI75" s="1292"/>
      <c r="BJ75" s="1292"/>
      <c r="BK75" s="1292"/>
      <c r="BL75" s="1292"/>
      <c r="BM75" s="1292"/>
      <c r="BN75" s="1292"/>
      <c r="BO75" s="1292"/>
      <c r="BP75" s="1290">
        <v>10.1</v>
      </c>
      <c r="BQ75" s="1290"/>
      <c r="BR75" s="1290"/>
      <c r="BS75" s="1290"/>
      <c r="BT75" s="1290"/>
      <c r="BU75" s="1290"/>
      <c r="BV75" s="1290"/>
      <c r="BW75" s="1290"/>
      <c r="BX75" s="1290">
        <v>10.4</v>
      </c>
      <c r="BY75" s="1290"/>
      <c r="BZ75" s="1290"/>
      <c r="CA75" s="1290"/>
      <c r="CB75" s="1290"/>
      <c r="CC75" s="1290"/>
      <c r="CD75" s="1290"/>
      <c r="CE75" s="1290"/>
      <c r="CF75" s="1290">
        <v>10.199999999999999</v>
      </c>
      <c r="CG75" s="1290"/>
      <c r="CH75" s="1290"/>
      <c r="CI75" s="1290"/>
      <c r="CJ75" s="1290"/>
      <c r="CK75" s="1290"/>
      <c r="CL75" s="1290"/>
      <c r="CM75" s="1290"/>
      <c r="CN75" s="1290">
        <v>9.4</v>
      </c>
      <c r="CO75" s="1290"/>
      <c r="CP75" s="1290"/>
      <c r="CQ75" s="1290"/>
      <c r="CR75" s="1290"/>
      <c r="CS75" s="1290"/>
      <c r="CT75" s="1290"/>
      <c r="CU75" s="1290"/>
      <c r="CV75" s="1290">
        <v>9.1</v>
      </c>
      <c r="CW75" s="1290"/>
      <c r="CX75" s="1290"/>
      <c r="CY75" s="1290"/>
      <c r="CZ75" s="1290"/>
      <c r="DA75" s="1290"/>
      <c r="DB75" s="1290"/>
      <c r="DC75" s="1290"/>
    </row>
    <row r="76" spans="2:107" x14ac:dyDescent="0.15">
      <c r="B76" s="375"/>
      <c r="G76" s="1296"/>
      <c r="H76" s="1296"/>
      <c r="I76" s="1285"/>
      <c r="J76" s="1285"/>
      <c r="K76" s="1291"/>
      <c r="L76" s="1291"/>
      <c r="M76" s="1291"/>
      <c r="N76" s="1291"/>
      <c r="AM76" s="384"/>
      <c r="AN76" s="1292"/>
      <c r="AO76" s="1292"/>
      <c r="AP76" s="1292"/>
      <c r="AQ76" s="1292"/>
      <c r="AR76" s="1292"/>
      <c r="AS76" s="1292"/>
      <c r="AT76" s="1292"/>
      <c r="AU76" s="1292"/>
      <c r="AV76" s="1292"/>
      <c r="AW76" s="1292"/>
      <c r="AX76" s="1292"/>
      <c r="AY76" s="1292"/>
      <c r="AZ76" s="1292"/>
      <c r="BA76" s="1292"/>
      <c r="BB76" s="1292"/>
      <c r="BC76" s="1292"/>
      <c r="BD76" s="1292"/>
      <c r="BE76" s="1292"/>
      <c r="BF76" s="1292"/>
      <c r="BG76" s="1292"/>
      <c r="BH76" s="1292"/>
      <c r="BI76" s="1292"/>
      <c r="BJ76" s="1292"/>
      <c r="BK76" s="1292"/>
      <c r="BL76" s="1292"/>
      <c r="BM76" s="1292"/>
      <c r="BN76" s="1292"/>
      <c r="BO76" s="1292"/>
      <c r="BP76" s="1290"/>
      <c r="BQ76" s="1290"/>
      <c r="BR76" s="1290"/>
      <c r="BS76" s="1290"/>
      <c r="BT76" s="1290"/>
      <c r="BU76" s="1290"/>
      <c r="BV76" s="1290"/>
      <c r="BW76" s="1290"/>
      <c r="BX76" s="1290"/>
      <c r="BY76" s="1290"/>
      <c r="BZ76" s="1290"/>
      <c r="CA76" s="1290"/>
      <c r="CB76" s="1290"/>
      <c r="CC76" s="1290"/>
      <c r="CD76" s="1290"/>
      <c r="CE76" s="1290"/>
      <c r="CF76" s="1290"/>
      <c r="CG76" s="1290"/>
      <c r="CH76" s="1290"/>
      <c r="CI76" s="1290"/>
      <c r="CJ76" s="1290"/>
      <c r="CK76" s="1290"/>
      <c r="CL76" s="1290"/>
      <c r="CM76" s="1290"/>
      <c r="CN76" s="1290"/>
      <c r="CO76" s="1290"/>
      <c r="CP76" s="1290"/>
      <c r="CQ76" s="1290"/>
      <c r="CR76" s="1290"/>
      <c r="CS76" s="1290"/>
      <c r="CT76" s="1290"/>
      <c r="CU76" s="1290"/>
      <c r="CV76" s="1290"/>
      <c r="CW76" s="1290"/>
      <c r="CX76" s="1290"/>
      <c r="CY76" s="1290"/>
      <c r="CZ76" s="1290"/>
      <c r="DA76" s="1290"/>
      <c r="DB76" s="1290"/>
      <c r="DC76" s="1290"/>
    </row>
    <row r="77" spans="2:107" x14ac:dyDescent="0.15">
      <c r="B77" s="375"/>
      <c r="G77" s="1285"/>
      <c r="H77" s="1285"/>
      <c r="I77" s="1285"/>
      <c r="J77" s="1285"/>
      <c r="K77" s="1297"/>
      <c r="L77" s="1297"/>
      <c r="M77" s="1297"/>
      <c r="N77" s="1297"/>
      <c r="AN77" s="1289" t="s">
        <v>618</v>
      </c>
      <c r="AO77" s="1289"/>
      <c r="AP77" s="1289"/>
      <c r="AQ77" s="1289"/>
      <c r="AR77" s="1289"/>
      <c r="AS77" s="1289"/>
      <c r="AT77" s="1289"/>
      <c r="AU77" s="1289"/>
      <c r="AV77" s="1289"/>
      <c r="AW77" s="1289"/>
      <c r="AX77" s="1289"/>
      <c r="AY77" s="1289"/>
      <c r="AZ77" s="1289"/>
      <c r="BA77" s="1289"/>
      <c r="BB77" s="1292" t="s">
        <v>616</v>
      </c>
      <c r="BC77" s="1292"/>
      <c r="BD77" s="1292"/>
      <c r="BE77" s="1292"/>
      <c r="BF77" s="1292"/>
      <c r="BG77" s="1292"/>
      <c r="BH77" s="1292"/>
      <c r="BI77" s="1292"/>
      <c r="BJ77" s="1292"/>
      <c r="BK77" s="1292"/>
      <c r="BL77" s="1292"/>
      <c r="BM77" s="1292"/>
      <c r="BN77" s="1292"/>
      <c r="BO77" s="1292"/>
      <c r="BP77" s="1290">
        <v>55.4</v>
      </c>
      <c r="BQ77" s="1290"/>
      <c r="BR77" s="1290"/>
      <c r="BS77" s="1290"/>
      <c r="BT77" s="1290"/>
      <c r="BU77" s="1290"/>
      <c r="BV77" s="1290"/>
      <c r="BW77" s="1290"/>
      <c r="BX77" s="1290">
        <v>52.7</v>
      </c>
      <c r="BY77" s="1290"/>
      <c r="BZ77" s="1290"/>
      <c r="CA77" s="1290"/>
      <c r="CB77" s="1290"/>
      <c r="CC77" s="1290"/>
      <c r="CD77" s="1290"/>
      <c r="CE77" s="1290"/>
      <c r="CF77" s="1290">
        <v>49.7</v>
      </c>
      <c r="CG77" s="1290"/>
      <c r="CH77" s="1290"/>
      <c r="CI77" s="1290"/>
      <c r="CJ77" s="1290"/>
      <c r="CK77" s="1290"/>
      <c r="CL77" s="1290"/>
      <c r="CM77" s="1290"/>
      <c r="CN77" s="1290">
        <v>37.299999999999997</v>
      </c>
      <c r="CO77" s="1290"/>
      <c r="CP77" s="1290"/>
      <c r="CQ77" s="1290"/>
      <c r="CR77" s="1290"/>
      <c r="CS77" s="1290"/>
      <c r="CT77" s="1290"/>
      <c r="CU77" s="1290"/>
      <c r="CV77" s="1290">
        <v>25.1</v>
      </c>
      <c r="CW77" s="1290"/>
      <c r="CX77" s="1290"/>
      <c r="CY77" s="1290"/>
      <c r="CZ77" s="1290"/>
      <c r="DA77" s="1290"/>
      <c r="DB77" s="1290"/>
      <c r="DC77" s="1290"/>
    </row>
    <row r="78" spans="2:107" x14ac:dyDescent="0.15">
      <c r="B78" s="375"/>
      <c r="G78" s="1285"/>
      <c r="H78" s="1285"/>
      <c r="I78" s="1285"/>
      <c r="J78" s="1285"/>
      <c r="K78" s="1297"/>
      <c r="L78" s="1297"/>
      <c r="M78" s="1297"/>
      <c r="N78" s="1297"/>
      <c r="AN78" s="1289"/>
      <c r="AO78" s="1289"/>
      <c r="AP78" s="1289"/>
      <c r="AQ78" s="1289"/>
      <c r="AR78" s="1289"/>
      <c r="AS78" s="1289"/>
      <c r="AT78" s="1289"/>
      <c r="AU78" s="1289"/>
      <c r="AV78" s="1289"/>
      <c r="AW78" s="1289"/>
      <c r="AX78" s="1289"/>
      <c r="AY78" s="1289"/>
      <c r="AZ78" s="1289"/>
      <c r="BA78" s="1289"/>
      <c r="BB78" s="1292"/>
      <c r="BC78" s="1292"/>
      <c r="BD78" s="1292"/>
      <c r="BE78" s="1292"/>
      <c r="BF78" s="1292"/>
      <c r="BG78" s="1292"/>
      <c r="BH78" s="1292"/>
      <c r="BI78" s="1292"/>
      <c r="BJ78" s="1292"/>
      <c r="BK78" s="1292"/>
      <c r="BL78" s="1292"/>
      <c r="BM78" s="1292"/>
      <c r="BN78" s="1292"/>
      <c r="BO78" s="1292"/>
      <c r="BP78" s="1290"/>
      <c r="BQ78" s="1290"/>
      <c r="BR78" s="1290"/>
      <c r="BS78" s="1290"/>
      <c r="BT78" s="1290"/>
      <c r="BU78" s="1290"/>
      <c r="BV78" s="1290"/>
      <c r="BW78" s="1290"/>
      <c r="BX78" s="1290"/>
      <c r="BY78" s="1290"/>
      <c r="BZ78" s="1290"/>
      <c r="CA78" s="1290"/>
      <c r="CB78" s="1290"/>
      <c r="CC78" s="1290"/>
      <c r="CD78" s="1290"/>
      <c r="CE78" s="1290"/>
      <c r="CF78" s="1290"/>
      <c r="CG78" s="1290"/>
      <c r="CH78" s="1290"/>
      <c r="CI78" s="1290"/>
      <c r="CJ78" s="1290"/>
      <c r="CK78" s="1290"/>
      <c r="CL78" s="1290"/>
      <c r="CM78" s="1290"/>
      <c r="CN78" s="1290"/>
      <c r="CO78" s="1290"/>
      <c r="CP78" s="1290"/>
      <c r="CQ78" s="1290"/>
      <c r="CR78" s="1290"/>
      <c r="CS78" s="1290"/>
      <c r="CT78" s="1290"/>
      <c r="CU78" s="1290"/>
      <c r="CV78" s="1290"/>
      <c r="CW78" s="1290"/>
      <c r="CX78" s="1290"/>
      <c r="CY78" s="1290"/>
      <c r="CZ78" s="1290"/>
      <c r="DA78" s="1290"/>
      <c r="DB78" s="1290"/>
      <c r="DC78" s="1290"/>
    </row>
    <row r="79" spans="2:107" x14ac:dyDescent="0.15">
      <c r="B79" s="375"/>
      <c r="G79" s="1285"/>
      <c r="H79" s="1285"/>
      <c r="I79" s="1295"/>
      <c r="J79" s="1295"/>
      <c r="K79" s="1298"/>
      <c r="L79" s="1298"/>
      <c r="M79" s="1298"/>
      <c r="N79" s="1298"/>
      <c r="AN79" s="1289"/>
      <c r="AO79" s="1289"/>
      <c r="AP79" s="1289"/>
      <c r="AQ79" s="1289"/>
      <c r="AR79" s="1289"/>
      <c r="AS79" s="1289"/>
      <c r="AT79" s="1289"/>
      <c r="AU79" s="1289"/>
      <c r="AV79" s="1289"/>
      <c r="AW79" s="1289"/>
      <c r="AX79" s="1289"/>
      <c r="AY79" s="1289"/>
      <c r="AZ79" s="1289"/>
      <c r="BA79" s="1289"/>
      <c r="BB79" s="1292" t="s">
        <v>621</v>
      </c>
      <c r="BC79" s="1292"/>
      <c r="BD79" s="1292"/>
      <c r="BE79" s="1292"/>
      <c r="BF79" s="1292"/>
      <c r="BG79" s="1292"/>
      <c r="BH79" s="1292"/>
      <c r="BI79" s="1292"/>
      <c r="BJ79" s="1292"/>
      <c r="BK79" s="1292"/>
      <c r="BL79" s="1292"/>
      <c r="BM79" s="1292"/>
      <c r="BN79" s="1292"/>
      <c r="BO79" s="1292"/>
      <c r="BP79" s="1290">
        <v>9.6999999999999993</v>
      </c>
      <c r="BQ79" s="1290"/>
      <c r="BR79" s="1290"/>
      <c r="BS79" s="1290"/>
      <c r="BT79" s="1290"/>
      <c r="BU79" s="1290"/>
      <c r="BV79" s="1290"/>
      <c r="BW79" s="1290"/>
      <c r="BX79" s="1290">
        <v>9.5</v>
      </c>
      <c r="BY79" s="1290"/>
      <c r="BZ79" s="1290"/>
      <c r="CA79" s="1290"/>
      <c r="CB79" s="1290"/>
      <c r="CC79" s="1290"/>
      <c r="CD79" s="1290"/>
      <c r="CE79" s="1290"/>
      <c r="CF79" s="1290">
        <v>9.1999999999999993</v>
      </c>
      <c r="CG79" s="1290"/>
      <c r="CH79" s="1290"/>
      <c r="CI79" s="1290"/>
      <c r="CJ79" s="1290"/>
      <c r="CK79" s="1290"/>
      <c r="CL79" s="1290"/>
      <c r="CM79" s="1290"/>
      <c r="CN79" s="1290">
        <v>8.6</v>
      </c>
      <c r="CO79" s="1290"/>
      <c r="CP79" s="1290"/>
      <c r="CQ79" s="1290"/>
      <c r="CR79" s="1290"/>
      <c r="CS79" s="1290"/>
      <c r="CT79" s="1290"/>
      <c r="CU79" s="1290"/>
      <c r="CV79" s="1290">
        <v>8.3000000000000007</v>
      </c>
      <c r="CW79" s="1290"/>
      <c r="CX79" s="1290"/>
      <c r="CY79" s="1290"/>
      <c r="CZ79" s="1290"/>
      <c r="DA79" s="1290"/>
      <c r="DB79" s="1290"/>
      <c r="DC79" s="1290"/>
    </row>
    <row r="80" spans="2:107" x14ac:dyDescent="0.15">
      <c r="B80" s="375"/>
      <c r="G80" s="1285"/>
      <c r="H80" s="1285"/>
      <c r="I80" s="1295"/>
      <c r="J80" s="1295"/>
      <c r="K80" s="1298"/>
      <c r="L80" s="1298"/>
      <c r="M80" s="1298"/>
      <c r="N80" s="1298"/>
      <c r="AN80" s="1289"/>
      <c r="AO80" s="1289"/>
      <c r="AP80" s="1289"/>
      <c r="AQ80" s="1289"/>
      <c r="AR80" s="1289"/>
      <c r="AS80" s="1289"/>
      <c r="AT80" s="1289"/>
      <c r="AU80" s="1289"/>
      <c r="AV80" s="1289"/>
      <c r="AW80" s="1289"/>
      <c r="AX80" s="1289"/>
      <c r="AY80" s="1289"/>
      <c r="AZ80" s="1289"/>
      <c r="BA80" s="1289"/>
      <c r="BB80" s="1292"/>
      <c r="BC80" s="1292"/>
      <c r="BD80" s="1292"/>
      <c r="BE80" s="1292"/>
      <c r="BF80" s="1292"/>
      <c r="BG80" s="1292"/>
      <c r="BH80" s="1292"/>
      <c r="BI80" s="1292"/>
      <c r="BJ80" s="1292"/>
      <c r="BK80" s="1292"/>
      <c r="BL80" s="1292"/>
      <c r="BM80" s="1292"/>
      <c r="BN80" s="1292"/>
      <c r="BO80" s="1292"/>
      <c r="BP80" s="1290"/>
      <c r="BQ80" s="1290"/>
      <c r="BR80" s="1290"/>
      <c r="BS80" s="1290"/>
      <c r="BT80" s="1290"/>
      <c r="BU80" s="1290"/>
      <c r="BV80" s="1290"/>
      <c r="BW80" s="1290"/>
      <c r="BX80" s="1290"/>
      <c r="BY80" s="1290"/>
      <c r="BZ80" s="1290"/>
      <c r="CA80" s="1290"/>
      <c r="CB80" s="1290"/>
      <c r="CC80" s="1290"/>
      <c r="CD80" s="1290"/>
      <c r="CE80" s="1290"/>
      <c r="CF80" s="1290"/>
      <c r="CG80" s="1290"/>
      <c r="CH80" s="1290"/>
      <c r="CI80" s="1290"/>
      <c r="CJ80" s="1290"/>
      <c r="CK80" s="1290"/>
      <c r="CL80" s="1290"/>
      <c r="CM80" s="1290"/>
      <c r="CN80" s="1290"/>
      <c r="CO80" s="1290"/>
      <c r="CP80" s="1290"/>
      <c r="CQ80" s="1290"/>
      <c r="CR80" s="1290"/>
      <c r="CS80" s="1290"/>
      <c r="CT80" s="1290"/>
      <c r="CU80" s="1290"/>
      <c r="CV80" s="1290"/>
      <c r="CW80" s="1290"/>
      <c r="CX80" s="1290"/>
      <c r="CY80" s="1290"/>
      <c r="CZ80" s="1290"/>
      <c r="DA80" s="1290"/>
      <c r="DB80" s="1290"/>
      <c r="DC80" s="1290"/>
    </row>
    <row r="81" spans="2:109" x14ac:dyDescent="0.15">
      <c r="B81" s="375"/>
    </row>
    <row r="82" spans="2:109" ht="17.25" x14ac:dyDescent="0.15">
      <c r="B82" s="375"/>
      <c r="K82" s="402"/>
      <c r="L82" s="402"/>
      <c r="M82" s="402"/>
      <c r="N82" s="402"/>
      <c r="AQ82" s="402"/>
      <c r="AR82" s="402"/>
      <c r="AS82" s="402"/>
      <c r="AT82" s="402"/>
      <c r="BC82" s="402"/>
      <c r="BD82" s="402"/>
      <c r="BE82" s="402"/>
      <c r="BF82" s="402"/>
      <c r="BO82" s="402"/>
      <c r="BP82" s="402"/>
      <c r="BQ82" s="402"/>
      <c r="BR82" s="402"/>
      <c r="CA82" s="402"/>
      <c r="CB82" s="402"/>
      <c r="CC82" s="402"/>
      <c r="CD82" s="402"/>
      <c r="CM82" s="402"/>
      <c r="CN82" s="402"/>
      <c r="CO82" s="402"/>
      <c r="CP82" s="402"/>
      <c r="CY82" s="402"/>
      <c r="CZ82" s="402"/>
      <c r="DA82" s="402"/>
      <c r="DB82" s="402"/>
      <c r="DC82" s="402"/>
    </row>
    <row r="83" spans="2:109" x14ac:dyDescent="0.15">
      <c r="B83" s="377"/>
      <c r="C83" s="378"/>
      <c r="D83" s="378"/>
      <c r="E83" s="378"/>
      <c r="F83" s="378"/>
      <c r="G83" s="378"/>
      <c r="H83" s="378"/>
      <c r="I83" s="378"/>
      <c r="J83" s="378"/>
      <c r="K83" s="378"/>
      <c r="L83" s="378"/>
      <c r="M83" s="378"/>
      <c r="N83" s="378"/>
      <c r="O83" s="378"/>
      <c r="P83" s="378"/>
      <c r="Q83" s="378"/>
      <c r="R83" s="378"/>
      <c r="S83" s="378"/>
      <c r="T83" s="378"/>
      <c r="U83" s="378"/>
      <c r="V83" s="378"/>
      <c r="W83" s="378"/>
      <c r="X83" s="378"/>
      <c r="Y83" s="378"/>
      <c r="Z83" s="378"/>
      <c r="AA83" s="378"/>
      <c r="AB83" s="378"/>
      <c r="AC83" s="378"/>
      <c r="AD83" s="378"/>
      <c r="AE83" s="378"/>
      <c r="AF83" s="378"/>
      <c r="AG83" s="378"/>
      <c r="AH83" s="378"/>
      <c r="AI83" s="378"/>
      <c r="AJ83" s="378"/>
      <c r="AK83" s="378"/>
      <c r="AL83" s="378"/>
      <c r="AM83" s="378"/>
      <c r="AN83" s="378"/>
      <c r="AO83" s="378"/>
      <c r="AP83" s="378"/>
      <c r="AQ83" s="378"/>
      <c r="AR83" s="378"/>
      <c r="AS83" s="378"/>
      <c r="AT83" s="378"/>
      <c r="AU83" s="378"/>
      <c r="AV83" s="378"/>
      <c r="AW83" s="378"/>
      <c r="AX83" s="378"/>
      <c r="AY83" s="378"/>
      <c r="AZ83" s="378"/>
      <c r="BA83" s="378"/>
      <c r="BB83" s="378"/>
      <c r="BC83" s="378"/>
      <c r="BD83" s="378"/>
      <c r="BE83" s="378"/>
      <c r="BF83" s="378"/>
      <c r="BG83" s="378"/>
      <c r="BH83" s="378"/>
      <c r="BI83" s="378"/>
      <c r="BJ83" s="378"/>
      <c r="BK83" s="378"/>
      <c r="BL83" s="378"/>
      <c r="BM83" s="378"/>
      <c r="BN83" s="378"/>
      <c r="BO83" s="378"/>
      <c r="BP83" s="378"/>
      <c r="BQ83" s="378"/>
      <c r="BR83" s="378"/>
      <c r="BS83" s="378"/>
      <c r="BT83" s="378"/>
      <c r="BU83" s="378"/>
      <c r="BV83" s="378"/>
      <c r="BW83" s="378"/>
      <c r="BX83" s="378"/>
      <c r="BY83" s="378"/>
      <c r="BZ83" s="378"/>
      <c r="CA83" s="378"/>
      <c r="CB83" s="378"/>
      <c r="CC83" s="378"/>
      <c r="CD83" s="378"/>
      <c r="CE83" s="378"/>
      <c r="CF83" s="378"/>
      <c r="CG83" s="378"/>
      <c r="CH83" s="378"/>
      <c r="CI83" s="378"/>
      <c r="CJ83" s="378"/>
      <c r="CK83" s="378"/>
      <c r="CL83" s="378"/>
      <c r="CM83" s="378"/>
      <c r="CN83" s="378"/>
      <c r="CO83" s="378"/>
      <c r="CP83" s="378"/>
      <c r="CQ83" s="378"/>
      <c r="CR83" s="378"/>
      <c r="CS83" s="378"/>
      <c r="CT83" s="378"/>
      <c r="CU83" s="378"/>
      <c r="CV83" s="378"/>
      <c r="CW83" s="378"/>
      <c r="CX83" s="378"/>
      <c r="CY83" s="378"/>
      <c r="CZ83" s="378"/>
      <c r="DA83" s="378"/>
      <c r="DB83" s="378"/>
      <c r="DC83" s="378"/>
      <c r="DD83" s="379"/>
    </row>
    <row r="84" spans="2:109" x14ac:dyDescent="0.15">
      <c r="DD84" s="369"/>
      <c r="DE84" s="369"/>
    </row>
    <row r="85" spans="2:109" x14ac:dyDescent="0.15">
      <c r="DD85" s="369"/>
      <c r="DE85" s="369"/>
    </row>
  </sheetData>
  <sheetProtection algorithmName="SHA-512" hashValue="OYSMLyi9wgZCOUxbhmx5QGOrr1FD+as8lCH8XWF4goTkIhkgrap2dt/FGJkdq9PKz7piBbNSoAnF0KT1T1cqrg==" saltValue="RxfzZ3qPo4GgXgDD2ikJR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243A8-A44A-4307-8DA3-AF4125AE941D}">
  <sheetPr>
    <pageSetUpPr fitToPage="1"/>
  </sheetPr>
  <dimension ref="A1:DR125"/>
  <sheetViews>
    <sheetView showGridLines="0" topLeftCell="A85" zoomScaleNormal="100" zoomScaleSheetLayoutView="70"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1:34"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x14ac:dyDescent="0.15">
      <c r="S2" s="255"/>
      <c r="AH2" s="255"/>
    </row>
    <row r="3" spans="1: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x14ac:dyDescent="0.15"/>
    <row r="5" spans="1:34" x14ac:dyDescent="0.15"/>
    <row r="6" spans="1:34" x14ac:dyDescent="0.15"/>
    <row r="7" spans="1:34" x14ac:dyDescent="0.15"/>
    <row r="8" spans="1:34" x14ac:dyDescent="0.15"/>
    <row r="9" spans="1:34" x14ac:dyDescent="0.15">
      <c r="AH9" s="255"/>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457</v>
      </c>
    </row>
  </sheetData>
  <sheetProtection algorithmName="SHA-512" hashValue="/3OodjQHK5PTq+Sv+7ALWjfQPupPBphL6MMhEO7Com7AhXJPczGf2wb2cFPYP5tYc/Zj8MVRG1VjjC0sqNpqBA==" saltValue="qqRYOCSJ/nWgb7W1FMpySQ=="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FCABF-86F9-490A-8477-09A122942B81}">
  <sheetPr>
    <pageSetUpPr fitToPage="1"/>
  </sheetPr>
  <dimension ref="A1:DR125"/>
  <sheetViews>
    <sheetView showGridLines="0" topLeftCell="A34" zoomScaleNormal="100" zoomScaleSheetLayoutView="55"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2:34"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x14ac:dyDescent="0.15">
      <c r="S2" s="255"/>
      <c r="AH2" s="255"/>
    </row>
    <row r="3" spans="2: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x14ac:dyDescent="0.15"/>
    <row r="5" spans="2:34" x14ac:dyDescent="0.15"/>
    <row r="6" spans="2:34" x14ac:dyDescent="0.15"/>
    <row r="7" spans="2:34" x14ac:dyDescent="0.15"/>
    <row r="8" spans="2:34" x14ac:dyDescent="0.15"/>
    <row r="9" spans="2:34" x14ac:dyDescent="0.15">
      <c r="AH9" s="255"/>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c r="AG59" s="255"/>
      <c r="AH59" s="255"/>
    </row>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457</v>
      </c>
    </row>
  </sheetData>
  <sheetProtection algorithmName="SHA-512" hashValue="w5a0bSAqF9rQy8wntbAxct5+w/vZZVRVnIH0Jp8GlixRSHczZwETp8xrF5WBS8PvIKuMmZezCQZAQa03lSDhPg==" saltValue="96kXFtdaeS8uqr9dl7a4k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51</v>
      </c>
      <c r="E2" s="146"/>
      <c r="F2" s="147" t="s">
        <v>507</v>
      </c>
      <c r="G2" s="148"/>
      <c r="H2" s="149"/>
    </row>
    <row r="3" spans="1:8" x14ac:dyDescent="0.15">
      <c r="A3" s="145" t="s">
        <v>500</v>
      </c>
      <c r="B3" s="150"/>
      <c r="C3" s="151"/>
      <c r="D3" s="152">
        <v>28916</v>
      </c>
      <c r="E3" s="153"/>
      <c r="F3" s="154">
        <v>68468</v>
      </c>
      <c r="G3" s="155"/>
      <c r="H3" s="156"/>
    </row>
    <row r="4" spans="1:8" x14ac:dyDescent="0.15">
      <c r="A4" s="157"/>
      <c r="B4" s="158"/>
      <c r="C4" s="159"/>
      <c r="D4" s="160">
        <v>11541</v>
      </c>
      <c r="E4" s="161"/>
      <c r="F4" s="162">
        <v>34140</v>
      </c>
      <c r="G4" s="163"/>
      <c r="H4" s="164"/>
    </row>
    <row r="5" spans="1:8" x14ac:dyDescent="0.15">
      <c r="A5" s="145" t="s">
        <v>502</v>
      </c>
      <c r="B5" s="150"/>
      <c r="C5" s="151"/>
      <c r="D5" s="152">
        <v>32890</v>
      </c>
      <c r="E5" s="153"/>
      <c r="F5" s="154">
        <v>69729</v>
      </c>
      <c r="G5" s="155"/>
      <c r="H5" s="156"/>
    </row>
    <row r="6" spans="1:8" x14ac:dyDescent="0.15">
      <c r="A6" s="157"/>
      <c r="B6" s="158"/>
      <c r="C6" s="159"/>
      <c r="D6" s="160">
        <v>20495</v>
      </c>
      <c r="E6" s="161"/>
      <c r="F6" s="162">
        <v>38908</v>
      </c>
      <c r="G6" s="163"/>
      <c r="H6" s="164"/>
    </row>
    <row r="7" spans="1:8" x14ac:dyDescent="0.15">
      <c r="A7" s="145" t="s">
        <v>503</v>
      </c>
      <c r="B7" s="150"/>
      <c r="C7" s="151"/>
      <c r="D7" s="152">
        <v>60284</v>
      </c>
      <c r="E7" s="153"/>
      <c r="F7" s="154">
        <v>74581</v>
      </c>
      <c r="G7" s="155"/>
      <c r="H7" s="156"/>
    </row>
    <row r="8" spans="1:8" x14ac:dyDescent="0.15">
      <c r="A8" s="157"/>
      <c r="B8" s="158"/>
      <c r="C8" s="159"/>
      <c r="D8" s="160">
        <v>36770</v>
      </c>
      <c r="E8" s="161"/>
      <c r="F8" s="162">
        <v>41563</v>
      </c>
      <c r="G8" s="163"/>
      <c r="H8" s="164"/>
    </row>
    <row r="9" spans="1:8" x14ac:dyDescent="0.15">
      <c r="A9" s="145" t="s">
        <v>504</v>
      </c>
      <c r="B9" s="150"/>
      <c r="C9" s="151"/>
      <c r="D9" s="152">
        <v>43160</v>
      </c>
      <c r="E9" s="153"/>
      <c r="F9" s="154">
        <v>76347</v>
      </c>
      <c r="G9" s="155"/>
      <c r="H9" s="156"/>
    </row>
    <row r="10" spans="1:8" x14ac:dyDescent="0.15">
      <c r="A10" s="157"/>
      <c r="B10" s="158"/>
      <c r="C10" s="159"/>
      <c r="D10" s="160">
        <v>27926</v>
      </c>
      <c r="E10" s="161"/>
      <c r="F10" s="162">
        <v>41762</v>
      </c>
      <c r="G10" s="163"/>
      <c r="H10" s="164"/>
    </row>
    <row r="11" spans="1:8" x14ac:dyDescent="0.15">
      <c r="A11" s="145" t="s">
        <v>505</v>
      </c>
      <c r="B11" s="150"/>
      <c r="C11" s="151"/>
      <c r="D11" s="152">
        <v>49967</v>
      </c>
      <c r="E11" s="153"/>
      <c r="F11" s="154">
        <v>69604</v>
      </c>
      <c r="G11" s="155"/>
      <c r="H11" s="156"/>
    </row>
    <row r="12" spans="1:8" x14ac:dyDescent="0.15">
      <c r="A12" s="157"/>
      <c r="B12" s="158"/>
      <c r="C12" s="165"/>
      <c r="D12" s="160">
        <v>31425</v>
      </c>
      <c r="E12" s="161"/>
      <c r="F12" s="162">
        <v>36247</v>
      </c>
      <c r="G12" s="163"/>
      <c r="H12" s="164"/>
    </row>
    <row r="13" spans="1:8" x14ac:dyDescent="0.15">
      <c r="A13" s="145"/>
      <c r="B13" s="150"/>
      <c r="C13" s="166"/>
      <c r="D13" s="167">
        <v>43043</v>
      </c>
      <c r="E13" s="168"/>
      <c r="F13" s="169">
        <v>71746</v>
      </c>
      <c r="G13" s="170"/>
      <c r="H13" s="156"/>
    </row>
    <row r="14" spans="1:8" x14ac:dyDescent="0.15">
      <c r="A14" s="157"/>
      <c r="B14" s="158"/>
      <c r="C14" s="159"/>
      <c r="D14" s="160">
        <v>25631</v>
      </c>
      <c r="E14" s="161"/>
      <c r="F14" s="162">
        <v>38524</v>
      </c>
      <c r="G14" s="163"/>
      <c r="H14" s="164"/>
    </row>
    <row r="17" spans="1:11" x14ac:dyDescent="0.15">
      <c r="A17" s="141" t="s">
        <v>52</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53</v>
      </c>
      <c r="B19" s="171">
        <f>ROUND(VALUE(SUBSTITUTE(実質収支比率等に係る経年分析!F$48,"▲","-")),2)</f>
        <v>0.68</v>
      </c>
      <c r="C19" s="171">
        <f>ROUND(VALUE(SUBSTITUTE(実質収支比率等に係る経年分析!G$48,"▲","-")),2)</f>
        <v>2.2000000000000002</v>
      </c>
      <c r="D19" s="171">
        <f>ROUND(VALUE(SUBSTITUTE(実質収支比率等に係る経年分析!H$48,"▲","-")),2)</f>
        <v>1.78</v>
      </c>
      <c r="E19" s="171">
        <f>ROUND(VALUE(SUBSTITUTE(実質収支比率等に係る経年分析!I$48,"▲","-")),2)</f>
        <v>2.2599999999999998</v>
      </c>
      <c r="F19" s="171">
        <f>ROUND(VALUE(SUBSTITUTE(実質収支比率等に係る経年分析!J$48,"▲","-")),2)</f>
        <v>5.98</v>
      </c>
    </row>
    <row r="20" spans="1:11" x14ac:dyDescent="0.15">
      <c r="A20" s="171" t="s">
        <v>54</v>
      </c>
      <c r="B20" s="171">
        <f>ROUND(VALUE(SUBSTITUTE(実質収支比率等に係る経年分析!F$47,"▲","-")),2)</f>
        <v>21.17</v>
      </c>
      <c r="C20" s="171">
        <f>ROUND(VALUE(SUBSTITUTE(実質収支比率等に係る経年分析!G$47,"▲","-")),2)</f>
        <v>22</v>
      </c>
      <c r="D20" s="171">
        <f>ROUND(VALUE(SUBSTITUTE(実質収支比率等に係る経年分析!H$47,"▲","-")),2)</f>
        <v>22.06</v>
      </c>
      <c r="E20" s="171">
        <f>ROUND(VALUE(SUBSTITUTE(実質収支比率等に係る経年分析!I$47,"▲","-")),2)</f>
        <v>21.22</v>
      </c>
      <c r="F20" s="171">
        <f>ROUND(VALUE(SUBSTITUTE(実質収支比率等に係る経年分析!J$47,"▲","-")),2)</f>
        <v>21.12</v>
      </c>
    </row>
    <row r="21" spans="1:11" x14ac:dyDescent="0.15">
      <c r="A21" s="171" t="s">
        <v>55</v>
      </c>
      <c r="B21" s="171">
        <f>IF(ISNUMBER(VALUE(SUBSTITUTE(実質収支比率等に係る経年分析!F$49,"▲","-"))),ROUND(VALUE(SUBSTITUTE(実質収支比率等に係る経年分析!F$49,"▲","-")),2),NA())</f>
        <v>0.05</v>
      </c>
      <c r="C21" s="171">
        <f>IF(ISNUMBER(VALUE(SUBSTITUTE(実質収支比率等に係る経年分析!G$49,"▲","-"))),ROUND(VALUE(SUBSTITUTE(実質収支比率等に係る経年分析!G$49,"▲","-")),2),NA())</f>
        <v>1.54</v>
      </c>
      <c r="D21" s="171">
        <f>IF(ISNUMBER(VALUE(SUBSTITUTE(実質収支比率等に係る経年分析!H$49,"▲","-"))),ROUND(VALUE(SUBSTITUTE(実質収支比率等に係る経年分析!H$49,"▲","-")),2),NA())</f>
        <v>-1.79</v>
      </c>
      <c r="E21" s="171">
        <f>IF(ISNUMBER(VALUE(SUBSTITUTE(実質収支比率等に係る経年分析!I$49,"▲","-"))),ROUND(VALUE(SUBSTITUTE(実質収支比率等に係る経年分析!I$49,"▲","-")),2),NA())</f>
        <v>0.83</v>
      </c>
      <c r="F21" s="171">
        <f>IF(ISNUMBER(VALUE(SUBSTITUTE(実質収支比率等に係る経年分析!J$49,"▲","-"))),ROUND(VALUE(SUBSTITUTE(実質収支比率等に係る経年分析!J$49,"▲","-")),2),NA())</f>
        <v>3.29</v>
      </c>
    </row>
    <row r="24" spans="1:11" x14ac:dyDescent="0.15">
      <c r="A24" s="141" t="s">
        <v>56</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57</v>
      </c>
      <c r="C26" s="172" t="s">
        <v>58</v>
      </c>
      <c r="D26" s="172" t="s">
        <v>57</v>
      </c>
      <c r="E26" s="172" t="s">
        <v>58</v>
      </c>
      <c r="F26" s="172" t="s">
        <v>57</v>
      </c>
      <c r="G26" s="172" t="s">
        <v>58</v>
      </c>
      <c r="H26" s="172" t="s">
        <v>57</v>
      </c>
      <c r="I26" s="172" t="s">
        <v>58</v>
      </c>
      <c r="J26" s="172" t="s">
        <v>57</v>
      </c>
      <c r="K26" s="172" t="s">
        <v>58</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str">
        <f>IF(連結実質赤字比率に係る赤字・黒字の構成分析!C$41="",NA(),連結実質赤字比率に係る赤字・黒字の構成分析!C$41)</f>
        <v>市営駐車場事業特別会計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0.03</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7.0000000000000007E-2</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v>
      </c>
    </row>
    <row r="30" spans="1:11" x14ac:dyDescent="0.15">
      <c r="A30" s="172" t="str">
        <f>IF(連結実質赤字比率に係る赤字・黒字の構成分析!C$40="",NA(),連結実質赤字比率に係る赤字・黒字の構成分析!C$40)</f>
        <v>後期高齢者医療事業特別会計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0.23</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0.23</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0.25</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0.22</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0.22</v>
      </c>
    </row>
    <row r="31" spans="1:11" x14ac:dyDescent="0.15">
      <c r="A31" s="172" t="str">
        <f>IF(連結実質赤字比率に係る赤字・黒字の構成分析!C$39="",NA(),連結実質赤字比率に係る赤字・黒字の構成分析!C$39)</f>
        <v>東部地区工業用水道事業会計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1.02</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1.25</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1.3</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1.32</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1.33</v>
      </c>
    </row>
    <row r="32" spans="1:11" x14ac:dyDescent="0.15">
      <c r="A32" s="172" t="str">
        <f>IF(連結実質赤字比率に係る赤字・黒字の構成分析!C$38="",NA(),連結実質赤字比率に係る赤字・黒字の構成分析!C$38)</f>
        <v>水道事業会計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1.97</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1.64</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3.12</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2.7</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2.42</v>
      </c>
    </row>
    <row r="33" spans="1:16" x14ac:dyDescent="0.15">
      <c r="A33" s="172" t="str">
        <f>IF(連結実質赤字比率に係る赤字・黒字の構成分析!C$37="",NA(),連結実質赤字比率に係る赤字・黒字の構成分析!C$37)</f>
        <v>公共下水道事業会計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5.62</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5.82</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6.3</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5.79</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5.38</v>
      </c>
    </row>
    <row r="34" spans="1:16" x14ac:dyDescent="0.15">
      <c r="A34" s="172" t="str">
        <f>IF(連結実質赤字比率に係る赤字・黒字の構成分析!C$36="",NA(),連結実質赤字比率に係る赤字・黒字の構成分析!C$36)</f>
        <v>一般会計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0.88</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2.34</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1.83</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2.2799999999999998</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5.98</v>
      </c>
    </row>
    <row r="35" spans="1:16" x14ac:dyDescent="0.15">
      <c r="A35" s="172" t="str">
        <f>IF(連結実質赤字比率に係る赤字・黒字の構成分析!C$35="",NA(),連結実質赤字比率に係る赤字・黒字の構成分析!C$35)</f>
        <v>住宅新築資金等貸付事業特別会計</v>
      </c>
      <c r="B35" s="172">
        <f>IF(ROUND(VALUE(SUBSTITUTE(連結実質赤字比率に係る赤字・黒字の構成分析!F$35,"▲", "-")), 2) &lt; 0, ABS(ROUND(VALUE(SUBSTITUTE(連結実質赤字比率に係る赤字・黒字の構成分析!F$35,"▲", "-")), 2)), NA())</f>
        <v>0.24</v>
      </c>
      <c r="C35" s="172" t="e">
        <f>IF(ROUND(VALUE(SUBSTITUTE(連結実質赤字比率に係る赤字・黒字の構成分析!F$35,"▲", "-")), 2) &gt;= 0, ABS(ROUND(VALUE(SUBSTITUTE(連結実質赤字比率に係る赤字・黒字の構成分析!F$35,"▲", "-")), 2)), NA())</f>
        <v>#N/A</v>
      </c>
      <c r="D35" s="172">
        <f>IF(ROUND(VALUE(SUBSTITUTE(連結実質赤字比率に係る赤字・黒字の構成分析!G$35,"▲", "-")), 2) &lt; 0, ABS(ROUND(VALUE(SUBSTITUTE(連結実質赤字比率に係る赤字・黒字の構成分析!G$35,"▲", "-")), 2)), NA())</f>
        <v>0.2</v>
      </c>
      <c r="E35" s="172" t="e">
        <f>IF(ROUND(VALUE(SUBSTITUTE(連結実質赤字比率に係る赤字・黒字の構成分析!G$35,"▲", "-")), 2) &gt;= 0, ABS(ROUND(VALUE(SUBSTITUTE(連結実質赤字比率に係る赤字・黒字の構成分析!G$35,"▲", "-")), 2)), NA())</f>
        <v>#N/A</v>
      </c>
      <c r="F35" s="172">
        <f>IF(ROUND(VALUE(SUBSTITUTE(連結実質赤字比率に係る赤字・黒字の構成分析!H$35,"▲", "-")), 2) &lt; 0, ABS(ROUND(VALUE(SUBSTITUTE(連結実質赤字比率に係る赤字・黒字の構成分析!H$35,"▲", "-")), 2)), NA())</f>
        <v>0.05</v>
      </c>
      <c r="G35" s="172" t="e">
        <f>IF(ROUND(VALUE(SUBSTITUTE(連結実質赤字比率に係る赤字・黒字の構成分析!H$35,"▲", "-")), 2) &gt;= 0, ABS(ROUND(VALUE(SUBSTITUTE(連結実質赤字比率に係る赤字・黒字の構成分析!H$35,"▲", "-")), 2)), NA())</f>
        <v>#N/A</v>
      </c>
      <c r="H35" s="172">
        <f>IF(ROUND(VALUE(SUBSTITUTE(連結実質赤字比率に係る赤字・黒字の構成分析!I$35,"▲", "-")), 2) &lt; 0, ABS(ROUND(VALUE(SUBSTITUTE(連結実質赤字比率に係る赤字・黒字の構成分析!I$35,"▲", "-")), 2)), NA())</f>
        <v>0.02</v>
      </c>
      <c r="I35" s="172" t="e">
        <f>IF(ROUND(VALUE(SUBSTITUTE(連結実質赤字比率に係る赤字・黒字の構成分析!I$35,"▲", "-")), 2) &gt;= 0, ABS(ROUND(VALUE(SUBSTITUTE(連結実質赤字比率に係る赤字・黒字の構成分析!I$35,"▲", "-")), 2)), NA())</f>
        <v>#N/A</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0</v>
      </c>
    </row>
    <row r="36" spans="1:16" x14ac:dyDescent="0.15">
      <c r="A36" s="172" t="str">
        <f>IF(連結実質赤字比率に係る赤字・黒字の構成分析!C$34="",NA(),連結実質赤字比率に係る赤字・黒字の構成分析!C$34)</f>
        <v>国民健康保険事業特別会計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0.45</v>
      </c>
      <c r="D36" s="172">
        <f>IF(ROUND(VALUE(SUBSTITUTE(連結実質赤字比率に係る赤字・黒字の構成分析!G$34,"▲", "-")), 2) &lt; 0, ABS(ROUND(VALUE(SUBSTITUTE(連結実質赤字比率に係る赤字・黒字の構成分析!G$34,"▲", "-")), 2)), NA())</f>
        <v>0.71</v>
      </c>
      <c r="E36" s="172" t="e">
        <f>IF(ROUND(VALUE(SUBSTITUTE(連結実質赤字比率に係る赤字・黒字の構成分析!G$34,"▲", "-")), 2) &gt;= 0, ABS(ROUND(VALUE(SUBSTITUTE(連結実質赤字比率に係る赤字・黒字の構成分析!G$34,"▲", "-")), 2)), NA())</f>
        <v>#N/A</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0.52</v>
      </c>
      <c r="H36" s="172">
        <f>IF(ROUND(VALUE(SUBSTITUTE(連結実質赤字比率に係る赤字・黒字の構成分析!I$34,"▲", "-")), 2) &lt; 0, ABS(ROUND(VALUE(SUBSTITUTE(連結実質赤字比率に係る赤字・黒字の構成分析!I$34,"▲", "-")), 2)), NA())</f>
        <v>0.36</v>
      </c>
      <c r="I36" s="172" t="e">
        <f>IF(ROUND(VALUE(SUBSTITUTE(連結実質赤字比率に係る赤字・黒字の構成分析!I$34,"▲", "-")), 2) &gt;= 0, ABS(ROUND(VALUE(SUBSTITUTE(連結実質赤字比率に係る赤字・黒字の構成分析!I$34,"▲", "-")), 2)), NA())</f>
        <v>#N/A</v>
      </c>
      <c r="J36" s="172">
        <f>IF(ROUND(VALUE(SUBSTITUTE(連結実質赤字比率に係る赤字・黒字の構成分析!J$34,"▲", "-")), 2) &lt; 0, ABS(ROUND(VALUE(SUBSTITUTE(連結実質赤字比率に係る赤字・黒字の構成分析!J$34,"▲", "-")), 2)), NA())</f>
        <v>0.45</v>
      </c>
      <c r="K36" s="172" t="e">
        <f>IF(ROUND(VALUE(SUBSTITUTE(連結実質赤字比率に係る赤字・黒字の構成分析!J$34,"▲", "-")), 2) &gt;= 0, ABS(ROUND(VALUE(SUBSTITUTE(連結実質赤字比率に係る赤字・黒字の構成分析!J$34,"▲", "-")), 2)), NA())</f>
        <v>#N/A</v>
      </c>
    </row>
    <row r="39" spans="1:16" x14ac:dyDescent="0.15">
      <c r="A39" s="141" t="s">
        <v>59</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60</v>
      </c>
      <c r="C41" s="173"/>
      <c r="D41" s="173" t="s">
        <v>61</v>
      </c>
      <c r="E41" s="173" t="s">
        <v>60</v>
      </c>
      <c r="F41" s="173"/>
      <c r="G41" s="173" t="s">
        <v>61</v>
      </c>
      <c r="H41" s="173" t="s">
        <v>60</v>
      </c>
      <c r="I41" s="173"/>
      <c r="J41" s="173" t="s">
        <v>61</v>
      </c>
      <c r="K41" s="173" t="s">
        <v>60</v>
      </c>
      <c r="L41" s="173"/>
      <c r="M41" s="173" t="s">
        <v>61</v>
      </c>
      <c r="N41" s="173" t="s">
        <v>60</v>
      </c>
      <c r="O41" s="173"/>
      <c r="P41" s="173" t="s">
        <v>61</v>
      </c>
    </row>
    <row r="42" spans="1:16" x14ac:dyDescent="0.15">
      <c r="A42" s="173" t="s">
        <v>62</v>
      </c>
      <c r="B42" s="173"/>
      <c r="C42" s="173"/>
      <c r="D42" s="173">
        <f>'実質公債費比率（分子）の構造'!K$52</f>
        <v>976</v>
      </c>
      <c r="E42" s="173"/>
      <c r="F42" s="173"/>
      <c r="G42" s="173">
        <f>'実質公債費比率（分子）の構造'!L$52</f>
        <v>976</v>
      </c>
      <c r="H42" s="173"/>
      <c r="I42" s="173"/>
      <c r="J42" s="173">
        <f>'実質公債費比率（分子）の構造'!M$52</f>
        <v>975</v>
      </c>
      <c r="K42" s="173"/>
      <c r="L42" s="173"/>
      <c r="M42" s="173">
        <f>'実質公債費比率（分子）の構造'!N$52</f>
        <v>948</v>
      </c>
      <c r="N42" s="173"/>
      <c r="O42" s="173"/>
      <c r="P42" s="173">
        <f>'実質公債費比率（分子）の構造'!O$52</f>
        <v>927</v>
      </c>
    </row>
    <row r="43" spans="1:16" x14ac:dyDescent="0.15">
      <c r="A43" s="173" t="s">
        <v>63</v>
      </c>
      <c r="B43" s="173" t="str">
        <f>'実質公債費比率（分子）の構造'!K$51</f>
        <v>-</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x14ac:dyDescent="0.15">
      <c r="A44" s="173" t="s">
        <v>64</v>
      </c>
      <c r="B44" s="173">
        <f>'実質公債費比率（分子）の構造'!K$50</f>
        <v>114</v>
      </c>
      <c r="C44" s="173"/>
      <c r="D44" s="173"/>
      <c r="E44" s="173">
        <f>'実質公債費比率（分子）の構造'!L$50</f>
        <v>88</v>
      </c>
      <c r="F44" s="173"/>
      <c r="G44" s="173"/>
      <c r="H44" s="173">
        <f>'実質公債費比率（分子）の構造'!M$50</f>
        <v>90</v>
      </c>
      <c r="I44" s="173"/>
      <c r="J44" s="173"/>
      <c r="K44" s="173">
        <f>'実質公債費比率（分子）の構造'!N$50</f>
        <v>84</v>
      </c>
      <c r="L44" s="173"/>
      <c r="M44" s="173"/>
      <c r="N44" s="173">
        <f>'実質公債費比率（分子）の構造'!O$50</f>
        <v>72</v>
      </c>
      <c r="O44" s="173"/>
      <c r="P44" s="173"/>
    </row>
    <row r="45" spans="1:16" x14ac:dyDescent="0.15">
      <c r="A45" s="173" t="s">
        <v>65</v>
      </c>
      <c r="B45" s="173" t="str">
        <f>'実質公債費比率（分子）の構造'!K$49</f>
        <v>-</v>
      </c>
      <c r="C45" s="173"/>
      <c r="D45" s="173"/>
      <c r="E45" s="173" t="str">
        <f>'実質公債費比率（分子）の構造'!L$49</f>
        <v>-</v>
      </c>
      <c r="F45" s="173"/>
      <c r="G45" s="173"/>
      <c r="H45" s="173" t="str">
        <f>'実質公債費比率（分子）の構造'!M$49</f>
        <v>-</v>
      </c>
      <c r="I45" s="173"/>
      <c r="J45" s="173"/>
      <c r="K45" s="173" t="str">
        <f>'実質公債費比率（分子）の構造'!N$49</f>
        <v>-</v>
      </c>
      <c r="L45" s="173"/>
      <c r="M45" s="173"/>
      <c r="N45" s="173" t="str">
        <f>'実質公債費比率（分子）の構造'!O$49</f>
        <v>-</v>
      </c>
      <c r="O45" s="173"/>
      <c r="P45" s="173"/>
    </row>
    <row r="46" spans="1:16" x14ac:dyDescent="0.15">
      <c r="A46" s="173" t="s">
        <v>66</v>
      </c>
      <c r="B46" s="173">
        <f>'実質公債費比率（分子）の構造'!K$48</f>
        <v>403</v>
      </c>
      <c r="C46" s="173"/>
      <c r="D46" s="173"/>
      <c r="E46" s="173">
        <f>'実質公債費比率（分子）の構造'!L$48</f>
        <v>286</v>
      </c>
      <c r="F46" s="173"/>
      <c r="G46" s="173"/>
      <c r="H46" s="173">
        <f>'実質公債費比率（分子）の構造'!M$48</f>
        <v>261</v>
      </c>
      <c r="I46" s="173"/>
      <c r="J46" s="173"/>
      <c r="K46" s="173">
        <f>'実質公債費比率（分子）の構造'!N$48</f>
        <v>261</v>
      </c>
      <c r="L46" s="173"/>
      <c r="M46" s="173"/>
      <c r="N46" s="173">
        <f>'実質公債費比率（分子）の構造'!O$48</f>
        <v>257</v>
      </c>
      <c r="O46" s="173"/>
      <c r="P46" s="173"/>
    </row>
    <row r="47" spans="1:16" x14ac:dyDescent="0.15">
      <c r="A47" s="173" t="s">
        <v>67</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68</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69</v>
      </c>
      <c r="B49" s="173">
        <f>'実質公債費比率（分子）の構造'!K$45</f>
        <v>1165</v>
      </c>
      <c r="C49" s="173"/>
      <c r="D49" s="173"/>
      <c r="E49" s="173">
        <f>'実質公債費比率（分子）の構造'!L$45</f>
        <v>1178</v>
      </c>
      <c r="F49" s="173"/>
      <c r="G49" s="173"/>
      <c r="H49" s="173">
        <f>'実質公債費比率（分子）の構造'!M$45</f>
        <v>1176</v>
      </c>
      <c r="I49" s="173"/>
      <c r="J49" s="173"/>
      <c r="K49" s="173">
        <f>'実質公債費比率（分子）の構造'!N$45</f>
        <v>1193</v>
      </c>
      <c r="L49" s="173"/>
      <c r="M49" s="173"/>
      <c r="N49" s="173">
        <f>'実質公債費比率（分子）の構造'!O$45</f>
        <v>1173</v>
      </c>
      <c r="O49" s="173"/>
      <c r="P49" s="173"/>
    </row>
    <row r="50" spans="1:16" x14ac:dyDescent="0.15">
      <c r="A50" s="173" t="s">
        <v>70</v>
      </c>
      <c r="B50" s="173" t="e">
        <f>NA()</f>
        <v>#N/A</v>
      </c>
      <c r="C50" s="173">
        <f>IF(ISNUMBER('実質公債費比率（分子）の構造'!K$53),'実質公債費比率（分子）の構造'!K$53,NA())</f>
        <v>706</v>
      </c>
      <c r="D50" s="173" t="e">
        <f>NA()</f>
        <v>#N/A</v>
      </c>
      <c r="E50" s="173" t="e">
        <f>NA()</f>
        <v>#N/A</v>
      </c>
      <c r="F50" s="173">
        <f>IF(ISNUMBER('実質公債費比率（分子）の構造'!L$53),'実質公債費比率（分子）の構造'!L$53,NA())</f>
        <v>576</v>
      </c>
      <c r="G50" s="173" t="e">
        <f>NA()</f>
        <v>#N/A</v>
      </c>
      <c r="H50" s="173" t="e">
        <f>NA()</f>
        <v>#N/A</v>
      </c>
      <c r="I50" s="173">
        <f>IF(ISNUMBER('実質公債費比率（分子）の構造'!M$53),'実質公債費比率（分子）の構造'!M$53,NA())</f>
        <v>552</v>
      </c>
      <c r="J50" s="173" t="e">
        <f>NA()</f>
        <v>#N/A</v>
      </c>
      <c r="K50" s="173" t="e">
        <f>NA()</f>
        <v>#N/A</v>
      </c>
      <c r="L50" s="173">
        <f>IF(ISNUMBER('実質公債費比率（分子）の構造'!N$53),'実質公債費比率（分子）の構造'!N$53,NA())</f>
        <v>590</v>
      </c>
      <c r="M50" s="173" t="e">
        <f>NA()</f>
        <v>#N/A</v>
      </c>
      <c r="N50" s="173" t="e">
        <f>NA()</f>
        <v>#N/A</v>
      </c>
      <c r="O50" s="173">
        <f>IF(ISNUMBER('実質公債費比率（分子）の構造'!O$53),'実質公債費比率（分子）の構造'!O$53,NA())</f>
        <v>575</v>
      </c>
      <c r="P50" s="173" t="e">
        <f>NA()</f>
        <v>#N/A</v>
      </c>
    </row>
    <row r="53" spans="1:16" x14ac:dyDescent="0.15">
      <c r="A53" s="141" t="s">
        <v>71</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72</v>
      </c>
      <c r="C55" s="172"/>
      <c r="D55" s="172" t="s">
        <v>73</v>
      </c>
      <c r="E55" s="172" t="s">
        <v>72</v>
      </c>
      <c r="F55" s="172"/>
      <c r="G55" s="172" t="s">
        <v>73</v>
      </c>
      <c r="H55" s="172" t="s">
        <v>72</v>
      </c>
      <c r="I55" s="172"/>
      <c r="J55" s="172" t="s">
        <v>73</v>
      </c>
      <c r="K55" s="172" t="s">
        <v>72</v>
      </c>
      <c r="L55" s="172"/>
      <c r="M55" s="172" t="s">
        <v>73</v>
      </c>
      <c r="N55" s="172" t="s">
        <v>72</v>
      </c>
      <c r="O55" s="172"/>
      <c r="P55" s="172" t="s">
        <v>73</v>
      </c>
    </row>
    <row r="56" spans="1:16" x14ac:dyDescent="0.15">
      <c r="A56" s="172" t="s">
        <v>42</v>
      </c>
      <c r="B56" s="172"/>
      <c r="C56" s="172"/>
      <c r="D56" s="172">
        <f>'将来負担比率（分子）の構造'!I$52</f>
        <v>9321</v>
      </c>
      <c r="E56" s="172"/>
      <c r="F56" s="172"/>
      <c r="G56" s="172">
        <f>'将来負担比率（分子）の構造'!J$52</f>
        <v>9061</v>
      </c>
      <c r="H56" s="172"/>
      <c r="I56" s="172"/>
      <c r="J56" s="172">
        <f>'将来負担比率（分子）の構造'!K$52</f>
        <v>9091</v>
      </c>
      <c r="K56" s="172"/>
      <c r="L56" s="172"/>
      <c r="M56" s="172">
        <f>'将来負担比率（分子）の構造'!L$52</f>
        <v>9144</v>
      </c>
      <c r="N56" s="172"/>
      <c r="O56" s="172"/>
      <c r="P56" s="172">
        <f>'将来負担比率（分子）の構造'!M$52</f>
        <v>8714</v>
      </c>
    </row>
    <row r="57" spans="1:16" x14ac:dyDescent="0.15">
      <c r="A57" s="172" t="s">
        <v>41</v>
      </c>
      <c r="B57" s="172"/>
      <c r="C57" s="172"/>
      <c r="D57" s="172">
        <f>'将来負担比率（分子）の構造'!I$51</f>
        <v>642</v>
      </c>
      <c r="E57" s="172"/>
      <c r="F57" s="172"/>
      <c r="G57" s="172">
        <f>'将来負担比率（分子）の構造'!J$51</f>
        <v>560</v>
      </c>
      <c r="H57" s="172"/>
      <c r="I57" s="172"/>
      <c r="J57" s="172">
        <f>'将来負担比率（分子）の構造'!K$51</f>
        <v>513</v>
      </c>
      <c r="K57" s="172"/>
      <c r="L57" s="172"/>
      <c r="M57" s="172">
        <f>'将来負担比率（分子）の構造'!L$51</f>
        <v>470</v>
      </c>
      <c r="N57" s="172"/>
      <c r="O57" s="172"/>
      <c r="P57" s="172">
        <f>'将来負担比率（分子）の構造'!M$51</f>
        <v>425</v>
      </c>
    </row>
    <row r="58" spans="1:16" x14ac:dyDescent="0.15">
      <c r="A58" s="172" t="s">
        <v>40</v>
      </c>
      <c r="B58" s="172"/>
      <c r="C58" s="172"/>
      <c r="D58" s="172">
        <f>'将来負担比率（分子）の構造'!I$50</f>
        <v>2696</v>
      </c>
      <c r="E58" s="172"/>
      <c r="F58" s="172"/>
      <c r="G58" s="172">
        <f>'将来負担比率（分子）の構造'!J$50</f>
        <v>2747</v>
      </c>
      <c r="H58" s="172"/>
      <c r="I58" s="172"/>
      <c r="J58" s="172">
        <f>'将来負担比率（分子）の構造'!K$50</f>
        <v>2704</v>
      </c>
      <c r="K58" s="172"/>
      <c r="L58" s="172"/>
      <c r="M58" s="172">
        <f>'将来負担比率（分子）の構造'!L$50</f>
        <v>2732</v>
      </c>
      <c r="N58" s="172"/>
      <c r="O58" s="172"/>
      <c r="P58" s="172">
        <f>'将来負担比率（分子）の構造'!M$50</f>
        <v>3419</v>
      </c>
    </row>
    <row r="59" spans="1:16" x14ac:dyDescent="0.15">
      <c r="A59" s="172" t="s">
        <v>38</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37</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35</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15">
      <c r="A62" s="172" t="s">
        <v>34</v>
      </c>
      <c r="B62" s="172">
        <f>'将来負担比率（分子）の構造'!I$45</f>
        <v>1845</v>
      </c>
      <c r="C62" s="172"/>
      <c r="D62" s="172"/>
      <c r="E62" s="172">
        <f>'将来負担比率（分子）の構造'!J$45</f>
        <v>1853</v>
      </c>
      <c r="F62" s="172"/>
      <c r="G62" s="172"/>
      <c r="H62" s="172">
        <f>'将来負担比率（分子）の構造'!K$45</f>
        <v>1741</v>
      </c>
      <c r="I62" s="172"/>
      <c r="J62" s="172"/>
      <c r="K62" s="172">
        <f>'将来負担比率（分子）の構造'!L$45</f>
        <v>1833</v>
      </c>
      <c r="L62" s="172"/>
      <c r="M62" s="172"/>
      <c r="N62" s="172">
        <f>'将来負担比率（分子）の構造'!M$45</f>
        <v>1810</v>
      </c>
      <c r="O62" s="172"/>
      <c r="P62" s="172"/>
    </row>
    <row r="63" spans="1:16" x14ac:dyDescent="0.15">
      <c r="A63" s="172" t="s">
        <v>33</v>
      </c>
      <c r="B63" s="172">
        <f>'将来負担比率（分子）の構造'!I$44</f>
        <v>444</v>
      </c>
      <c r="C63" s="172"/>
      <c r="D63" s="172"/>
      <c r="E63" s="172">
        <f>'将来負担比率（分子）の構造'!J$44</f>
        <v>397</v>
      </c>
      <c r="F63" s="172"/>
      <c r="G63" s="172"/>
      <c r="H63" s="172">
        <f>'将来負担比率（分子）の構造'!K$44</f>
        <v>348</v>
      </c>
      <c r="I63" s="172"/>
      <c r="J63" s="172"/>
      <c r="K63" s="172">
        <f>'将来負担比率（分子）の構造'!L$44</f>
        <v>262</v>
      </c>
      <c r="L63" s="172"/>
      <c r="M63" s="172"/>
      <c r="N63" s="172">
        <f>'将来負担比率（分子）の構造'!M$44</f>
        <v>195</v>
      </c>
      <c r="O63" s="172"/>
      <c r="P63" s="172"/>
    </row>
    <row r="64" spans="1:16" x14ac:dyDescent="0.15">
      <c r="A64" s="172" t="s">
        <v>32</v>
      </c>
      <c r="B64" s="172">
        <f>'将来負担比率（分子）の構造'!I$43</f>
        <v>3229</v>
      </c>
      <c r="C64" s="172"/>
      <c r="D64" s="172"/>
      <c r="E64" s="172">
        <f>'将来負担比率（分子）の構造'!J$43</f>
        <v>3220</v>
      </c>
      <c r="F64" s="172"/>
      <c r="G64" s="172"/>
      <c r="H64" s="172">
        <f>'将来負担比率（分子）の構造'!K$43</f>
        <v>2940</v>
      </c>
      <c r="I64" s="172"/>
      <c r="J64" s="172"/>
      <c r="K64" s="172">
        <f>'将来負担比率（分子）の構造'!L$43</f>
        <v>2659</v>
      </c>
      <c r="L64" s="172"/>
      <c r="M64" s="172"/>
      <c r="N64" s="172">
        <f>'将来負担比率（分子）の構造'!M$43</f>
        <v>2338</v>
      </c>
      <c r="O64" s="172"/>
      <c r="P64" s="172"/>
    </row>
    <row r="65" spans="1:16" x14ac:dyDescent="0.15">
      <c r="A65" s="172" t="s">
        <v>31</v>
      </c>
      <c r="B65" s="172">
        <f>'将来負担比率（分子）の構造'!I$42</f>
        <v>177</v>
      </c>
      <c r="C65" s="172"/>
      <c r="D65" s="172"/>
      <c r="E65" s="172">
        <f>'将来負担比率（分子）の構造'!J$42</f>
        <v>145</v>
      </c>
      <c r="F65" s="172"/>
      <c r="G65" s="172"/>
      <c r="H65" s="172">
        <f>'将来負担比率（分子）の構造'!K$42</f>
        <v>145</v>
      </c>
      <c r="I65" s="172"/>
      <c r="J65" s="172"/>
      <c r="K65" s="172">
        <f>'将来負担比率（分子）の構造'!L$42</f>
        <v>145</v>
      </c>
      <c r="L65" s="172"/>
      <c r="M65" s="172"/>
      <c r="N65" s="172">
        <f>'将来負担比率（分子）の構造'!M$42</f>
        <v>145</v>
      </c>
      <c r="O65" s="172"/>
      <c r="P65" s="172"/>
    </row>
    <row r="66" spans="1:16" x14ac:dyDescent="0.15">
      <c r="A66" s="172" t="s">
        <v>30</v>
      </c>
      <c r="B66" s="172">
        <f>'将来負担比率（分子）の構造'!I$41</f>
        <v>10405</v>
      </c>
      <c r="C66" s="172"/>
      <c r="D66" s="172"/>
      <c r="E66" s="172">
        <f>'将来負担比率（分子）の構造'!J$41</f>
        <v>10162</v>
      </c>
      <c r="F66" s="172"/>
      <c r="G66" s="172"/>
      <c r="H66" s="172">
        <f>'将来負担比率（分子）の構造'!K$41</f>
        <v>10137</v>
      </c>
      <c r="I66" s="172"/>
      <c r="J66" s="172"/>
      <c r="K66" s="172">
        <f>'将来負担比率（分子）の構造'!L$41</f>
        <v>9705</v>
      </c>
      <c r="L66" s="172"/>
      <c r="M66" s="172"/>
      <c r="N66" s="172">
        <f>'将来負担比率（分子）の構造'!M$41</f>
        <v>9422</v>
      </c>
      <c r="O66" s="172"/>
      <c r="P66" s="172"/>
    </row>
    <row r="67" spans="1:16" x14ac:dyDescent="0.15">
      <c r="A67" s="172" t="s">
        <v>74</v>
      </c>
      <c r="B67" s="172" t="e">
        <f>NA()</f>
        <v>#N/A</v>
      </c>
      <c r="C67" s="172">
        <f>IF(ISNUMBER('将来負担比率（分子）の構造'!I$53), IF('将来負担比率（分子）の構造'!I$53 &lt; 0, 0, '将来負担比率（分子）の構造'!I$53), NA())</f>
        <v>3442</v>
      </c>
      <c r="D67" s="172" t="e">
        <f>NA()</f>
        <v>#N/A</v>
      </c>
      <c r="E67" s="172" t="e">
        <f>NA()</f>
        <v>#N/A</v>
      </c>
      <c r="F67" s="172">
        <f>IF(ISNUMBER('将来負担比率（分子）の構造'!J$53), IF('将来負担比率（分子）の構造'!J$53 &lt; 0, 0, '将来負担比率（分子）の構造'!J$53), NA())</f>
        <v>3408</v>
      </c>
      <c r="G67" s="172" t="e">
        <f>NA()</f>
        <v>#N/A</v>
      </c>
      <c r="H67" s="172" t="e">
        <f>NA()</f>
        <v>#N/A</v>
      </c>
      <c r="I67" s="172">
        <f>IF(ISNUMBER('将来負担比率（分子）の構造'!K$53), IF('将来負担比率（分子）の構造'!K$53 &lt; 0, 0, '将来負担比率（分子）の構造'!K$53), NA())</f>
        <v>3001</v>
      </c>
      <c r="J67" s="172" t="e">
        <f>NA()</f>
        <v>#N/A</v>
      </c>
      <c r="K67" s="172" t="e">
        <f>NA()</f>
        <v>#N/A</v>
      </c>
      <c r="L67" s="172">
        <f>IF(ISNUMBER('将来負担比率（分子）の構造'!L$53), IF('将来負担比率（分子）の構造'!L$53 &lt; 0, 0, '将来負担比率（分子）の構造'!L$53), NA())</f>
        <v>2258</v>
      </c>
      <c r="M67" s="172" t="e">
        <f>NA()</f>
        <v>#N/A</v>
      </c>
      <c r="N67" s="172" t="e">
        <f>NA()</f>
        <v>#N/A</v>
      </c>
      <c r="O67" s="172">
        <f>IF(ISNUMBER('将来負担比率（分子）の構造'!M$53), IF('将来負担比率（分子）の構造'!M$53 &lt; 0, 0, '将来負担比率（分子）の構造'!M$53), NA())</f>
        <v>1351</v>
      </c>
      <c r="P67" s="172" t="e">
        <f>NA()</f>
        <v>#N/A</v>
      </c>
    </row>
    <row r="70" spans="1:16" x14ac:dyDescent="0.15">
      <c r="A70" s="174" t="s">
        <v>75</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76</v>
      </c>
      <c r="B72" s="176">
        <f>基金残高に係る経年分析!F55</f>
        <v>1511</v>
      </c>
      <c r="C72" s="176">
        <f>基金残高に係る経年分析!G55</f>
        <v>1512</v>
      </c>
      <c r="D72" s="176">
        <f>基金残高に係る経年分析!H55</f>
        <v>1563</v>
      </c>
    </row>
    <row r="73" spans="1:16" x14ac:dyDescent="0.15">
      <c r="A73" s="175" t="s">
        <v>77</v>
      </c>
      <c r="B73" s="176">
        <f>基金残高に係る経年分析!F56</f>
        <v>456</v>
      </c>
      <c r="C73" s="176">
        <f>基金残高に係る経年分析!G56</f>
        <v>367</v>
      </c>
      <c r="D73" s="176">
        <f>基金残高に係る経年分析!H56</f>
        <v>475</v>
      </c>
    </row>
    <row r="74" spans="1:16" x14ac:dyDescent="0.15">
      <c r="A74" s="175" t="s">
        <v>78</v>
      </c>
      <c r="B74" s="176">
        <f>基金残高に係る経年分析!F57</f>
        <v>805</v>
      </c>
      <c r="C74" s="176">
        <f>基金残高に係る経年分析!G57</f>
        <v>991</v>
      </c>
      <c r="D74" s="176">
        <f>基金残高に係る経年分析!H57</f>
        <v>1183</v>
      </c>
    </row>
  </sheetData>
  <sheetProtection algorithmName="SHA-512" hashValue="c3jX7REp6Nb7Hgr0wJaRlz1HOX4HSBRk+qKB3EjGAaJes5yIkpsu5Zi+6ePdp01EcDF4wX2RsLVGwe/Uj4CTMw==" saltValue="0rEYKOOM9xGU9FGORXy2Lw=="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2023-03-06T06:10:10Z</cp:lastPrinted>
  <dcterms:created xsi:type="dcterms:W3CDTF">2023-02-20T07:10:37Z</dcterms:created>
  <dcterms:modified xsi:type="dcterms:W3CDTF">2023-10-05T06:22:20Z</dcterms:modified>
  <cp:category/>
</cp:coreProperties>
</file>