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ieT52iuacXtUU49ReoDHuIdITJ7Q++oKFjTGasUdcGW/yUwdw/MI8s7YBTmIIiIiFz5tPvxyQpl4CZEN6j1DWw==" workbookSaltValue="c6I9nZ9pY416BmTHUHs0/g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<sst xmlns="http://schemas.openxmlformats.org/spreadsheetml/2006/main" count="232" uniqueCount="120">
  <si>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</si>
  <si>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</si>
  <si>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</si>
  <si>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</si>
  <si>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</si>
  <si>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</si>
  <si>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</si>
  <si>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</si>
  <si>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</si>
  <si>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</si>
  <si>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</si>
  <si>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</si>
  <si>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</si>
  <si>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</si>
  <si>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</si>
  <si>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</si>
  <si>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</si>
  <si>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</si>
  <si>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</si>
  <si>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</si>
  <si>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</si>
  <si>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</si>
  <si>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</si>
  <si>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</si>
  <si>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</si>
  <si>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</si>
  <si>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</si>
  <si>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</si>
  <si>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</si>
  <si>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</si>
  <si>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</si>
  <si>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</si>
  <si>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</si>
  <si>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</si>
  <si>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</si>
  <si>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</si>
  <si>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</si>
  <si>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</si>
  <si>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</si>
  <si>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</si>
  <si>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</si>
  <si>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</si>
  <si>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</si>
  <si>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</si>
  <si>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</si>
  <si>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</si>
  <si>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</si>
  <si>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</si>
  <si>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</si>
  <si>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</si>
  <si>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</si>
  <si>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</si>
  <si>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</si>
  <si>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</si>
  <si>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</si>
  <si>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</si>
  <si>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</si>
  <si>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</si>
  <si>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</si>
  <si>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</si>
  <si>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</si>
  <si>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</si>
  <si>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</si>
  <si>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</si>
  <si>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</si>
  <si>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</si>
  <si>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</si>
  <si>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</si>
  <si>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</si>
  <si>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</si>
  <si>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</si>
  <si>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</si>
  <si>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</si>
  <si>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</si>
  <si>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</si>
  <si>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</si>
  <si>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</si>
  <si>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</si>
  <si>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</si>
  <si>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</si>
  <si>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</si>
  <si>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</si>
  <si>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</si>
  <si>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</si>
  <si>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</si>
  <si>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</si>
  <si>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</si>
  <si>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</si>
  <si>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</si>
  <si>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</si>
  <si>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</si>
  <si>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</si>
  <si>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</si>
  <si>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</si>
  <si>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</si>
  <si>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</si>
  <si>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</si>
  <si>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</si>
  <si>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</si>
  <si>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</si>
  <si>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</si>
  <si>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</si>
  <si>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</si>
  <si>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</si>
  <si>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</si>
  <si>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福岡県　豊前市</t>
  </si>
  <si>
    <t>法適用</t>
  </si>
  <si>
    <t>水道事業</t>
  </si>
  <si>
    <t>末端給水事業</t>
  </si>
  <si>
    <t>A6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</si>
  <si>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</si>
  <si>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</si>
  <si>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</si>
  <si>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</si>
  <si>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</si>
  <si>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</si>
  <si>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</si>
  <si>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老朽管更新事業を継続して行っており、管路経年化率は前年度よりやや下がり、また、類似団体平均値より低く抑えられている。
管路更新率は類似団体平均値より低いため、今後も計画的に管路の更新を行っていく必要がある。</t>
    <rPh sb="0" eb="2">
      <t>ロウキュウ</t>
    </rPh>
    <rPh sb="2" eb="3">
      <t>カン</t>
    </rPh>
    <rPh sb="3" eb="5">
      <t>コウシン</t>
    </rPh>
    <rPh sb="5" eb="7">
      <t>ジギョウ</t>
    </rPh>
    <rPh sb="8" eb="10">
      <t>ケイゾク</t>
    </rPh>
    <rPh sb="12" eb="13">
      <t>オコナ</t>
    </rPh>
    <rPh sb="18" eb="20">
      <t>カンロ</t>
    </rPh>
    <rPh sb="20" eb="23">
      <t>ケイネンカ</t>
    </rPh>
    <rPh sb="23" eb="24">
      <t>リツ</t>
    </rPh>
    <rPh sb="25" eb="28">
      <t>ゼンネンド</t>
    </rPh>
    <rPh sb="32" eb="33">
      <t>サ</t>
    </rPh>
    <rPh sb="39" eb="41">
      <t>ルイジ</t>
    </rPh>
    <rPh sb="41" eb="43">
      <t>ダンタイ</t>
    </rPh>
    <rPh sb="43" eb="45">
      <t>ヘイキン</t>
    </rPh>
    <rPh sb="45" eb="46">
      <t>チ</t>
    </rPh>
    <rPh sb="48" eb="49">
      <t>ヒク</t>
    </rPh>
    <rPh sb="50" eb="51">
      <t>オサ</t>
    </rPh>
    <rPh sb="59" eb="61">
      <t>カンロ</t>
    </rPh>
    <rPh sb="61" eb="63">
      <t>コウシン</t>
    </rPh>
    <rPh sb="63" eb="64">
      <t>リツ</t>
    </rPh>
    <rPh sb="65" eb="67">
      <t>ルイジ</t>
    </rPh>
    <rPh sb="67" eb="69">
      <t>ダンタイ</t>
    </rPh>
    <rPh sb="69" eb="71">
      <t>ヘイキン</t>
    </rPh>
    <rPh sb="71" eb="72">
      <t>チ</t>
    </rPh>
    <rPh sb="74" eb="75">
      <t>ヒク</t>
    </rPh>
    <rPh sb="79" eb="81">
      <t>コンゴ</t>
    </rPh>
    <rPh sb="82" eb="85">
      <t>ケイカクテキ</t>
    </rPh>
    <rPh sb="86" eb="88">
      <t>カンロ</t>
    </rPh>
    <rPh sb="89" eb="91">
      <t>コウシン</t>
    </rPh>
    <rPh sb="92" eb="93">
      <t>オコナ</t>
    </rPh>
    <rPh sb="97" eb="99">
      <t>ヒツヨウ</t>
    </rPh>
    <phoneticPr fontId="4"/>
  </si>
  <si>
    <t>人件費削減によりやや経常収支比率は改善したが、給水収益の減少により赤字が続いている。
今後も経費削減に努め、また、給水収益を確保する必要がある。
給水原価は類似団体平均値よりも高く、供給単価以上の給水原価となっている。</t>
    <rPh sb="0" eb="3">
      <t>ジンケンヒ</t>
    </rPh>
    <rPh sb="3" eb="5">
      <t>サクゲン</t>
    </rPh>
    <rPh sb="10" eb="12">
      <t>ケイジョウ</t>
    </rPh>
    <rPh sb="12" eb="14">
      <t>シュウシ</t>
    </rPh>
    <rPh sb="14" eb="16">
      <t>ヒリツ</t>
    </rPh>
    <rPh sb="17" eb="19">
      <t>カイゼン</t>
    </rPh>
    <rPh sb="43" eb="45">
      <t>コンゴ</t>
    </rPh>
    <rPh sb="46" eb="48">
      <t>ケイヒ</t>
    </rPh>
    <rPh sb="48" eb="50">
      <t>サクゲン</t>
    </rPh>
    <rPh sb="51" eb="52">
      <t>ツト</t>
    </rPh>
    <rPh sb="57" eb="59">
      <t>キュウスイ</t>
    </rPh>
    <rPh sb="59" eb="61">
      <t>シュウエキ</t>
    </rPh>
    <rPh sb="62" eb="64">
      <t>カクホ</t>
    </rPh>
    <rPh sb="66" eb="68">
      <t>ヒツヨウ</t>
    </rPh>
    <rPh sb="73" eb="75">
      <t>キュウスイ</t>
    </rPh>
    <rPh sb="75" eb="77">
      <t>ゲンカ</t>
    </rPh>
    <rPh sb="78" eb="80">
      <t>ルイジ</t>
    </rPh>
    <rPh sb="80" eb="82">
      <t>ダンタイ</t>
    </rPh>
    <rPh sb="82" eb="85">
      <t>ヘイキンチ</t>
    </rPh>
    <rPh sb="88" eb="89">
      <t>タカ</t>
    </rPh>
    <rPh sb="91" eb="93">
      <t>キョウキュウ</t>
    </rPh>
    <rPh sb="93" eb="95">
      <t>タンカ</t>
    </rPh>
    <rPh sb="95" eb="97">
      <t>イジョウ</t>
    </rPh>
    <rPh sb="98" eb="100">
      <t>キュウスイ</t>
    </rPh>
    <rPh sb="100" eb="102">
      <t>ゲンカ</t>
    </rPh>
    <phoneticPr fontId="4"/>
  </si>
  <si>
    <t>人口減少や水需要の減少に伴う給水収益の減少、老朽化した施設や管路の更新費用の増大が懸念される。
持続可能な水道事業の経営のために、今後も経費の見直し等を行い、水道の更なる普及に努め、財源を確保する必要がある。</t>
    <rPh sb="0" eb="2">
      <t>ジンコウ</t>
    </rPh>
    <rPh sb="2" eb="4">
      <t>ゲンショウ</t>
    </rPh>
    <rPh sb="5" eb="6">
      <t>ミズ</t>
    </rPh>
    <rPh sb="6" eb="8">
      <t>ジュヨウ</t>
    </rPh>
    <rPh sb="9" eb="11">
      <t>ゲンショウ</t>
    </rPh>
    <rPh sb="12" eb="13">
      <t>トモナ</t>
    </rPh>
    <rPh sb="14" eb="16">
      <t>キュウスイ</t>
    </rPh>
    <rPh sb="16" eb="18">
      <t>シュウエキ</t>
    </rPh>
    <rPh sb="19" eb="21">
      <t>ゲンショウ</t>
    </rPh>
    <rPh sb="22" eb="25">
      <t>ロウキュウカ</t>
    </rPh>
    <rPh sb="27" eb="29">
      <t>シセツ</t>
    </rPh>
    <rPh sb="30" eb="32">
      <t>カンロ</t>
    </rPh>
    <rPh sb="33" eb="35">
      <t>コウシン</t>
    </rPh>
    <rPh sb="35" eb="37">
      <t>ヒヨウ</t>
    </rPh>
    <rPh sb="38" eb="40">
      <t>ゾウダイ</t>
    </rPh>
    <rPh sb="41" eb="43">
      <t>ケネン</t>
    </rPh>
    <rPh sb="48" eb="50">
      <t>ジゾク</t>
    </rPh>
    <rPh sb="50" eb="52">
      <t>カノウ</t>
    </rPh>
    <rPh sb="53" eb="55">
      <t>スイドウ</t>
    </rPh>
    <rPh sb="55" eb="57">
      <t>ジギョウ</t>
    </rPh>
    <rPh sb="58" eb="60">
      <t>ケイエイ</t>
    </rPh>
    <rPh sb="65" eb="67">
      <t>コンゴ</t>
    </rPh>
    <rPh sb="68" eb="70">
      <t>ケイヒ</t>
    </rPh>
    <rPh sb="71" eb="73">
      <t>ミナオ</t>
    </rPh>
    <rPh sb="74" eb="75">
      <t>トウ</t>
    </rPh>
    <rPh sb="76" eb="77">
      <t>オコナ</t>
    </rPh>
    <rPh sb="79" eb="81">
      <t>スイドウ</t>
    </rPh>
    <rPh sb="82" eb="83">
      <t>サラ</t>
    </rPh>
    <rPh sb="85" eb="87">
      <t>フキュウ</t>
    </rPh>
    <rPh sb="88" eb="89">
      <t>ツト</t>
    </rPh>
    <rPh sb="91" eb="93">
      <t>ザイゲン</t>
    </rPh>
    <rPh sb="94" eb="96">
      <t>カクホ</t>
    </rPh>
    <rPh sb="98" eb="100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</si>
</sst>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0.25</c:v>
                </c:pt>
                <c:pt idx="1">
                  <c:v>0.15</c:v>
                </c:pt>
                <c:pt idx="2">
                  <c:v>0.28999999999999998</c:v>
                </c:pt>
                <c:pt idx="3">
                  <c:v>0.61</c:v>
                </c:pt>
                <c:pt idx="4">
                  <c:v>0.33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06-425B-847D-8EBE9F7EA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048384"/>
        <c:axId val="680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0.67</c:v>
                </c:pt>
                <c:pt idx="1">
                  <c:v>0.66</c:v>
                </c:pt>
                <c:pt idx="2">
                  <c:v>0.99</c:v>
                </c:pt>
                <c:pt idx="3">
                  <c:v>0.71</c:v>
                </c:pt>
                <c:pt idx="4">
                  <c:v>0.54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06-425B-847D-8EBE9F7EA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48384"/>
        <c:axId val="68050304"/>
      </c:lineChart>
      <c:dateAx>
        <c:axId val="6804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8050304"/>
        <c:crosses val="autoZero"/>
        <c:auto val="1"/>
        <c:lblOffset val="100"/>
        <c:baseTimeUnit val="years"/>
      </c:dateAx>
      <c:valAx>
        <c:axId val="680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804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66.94</c:v>
                </c:pt>
                <c:pt idx="1">
                  <c:v>63.1</c:v>
                </c:pt>
                <c:pt idx="2">
                  <c:v>63.93</c:v>
                </c:pt>
                <c:pt idx="3">
                  <c:v>63.61</c:v>
                </c:pt>
                <c:pt idx="4">
                  <c:v>64.84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62-4D22-98DF-9FEBC8AF3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931584"/>
        <c:axId val="114937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55.64</c:v>
                </c:pt>
                <c:pt idx="1">
                  <c:v>55.13</c:v>
                </c:pt>
                <c:pt idx="2">
                  <c:v>54.77</c:v>
                </c:pt>
                <c:pt idx="3">
                  <c:v>54.92</c:v>
                </c:pt>
                <c:pt idx="4">
                  <c:v>55.63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62-4D22-98DF-9FEBC8AF3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31584"/>
        <c:axId val="114937856"/>
      </c:lineChart>
      <c:dateAx>
        <c:axId val="114931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937856"/>
        <c:crosses val="autoZero"/>
        <c:auto val="1"/>
        <c:lblOffset val="100"/>
        <c:baseTimeUnit val="years"/>
      </c:dateAx>
      <c:valAx>
        <c:axId val="114937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931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83.82</c:v>
                </c:pt>
                <c:pt idx="1">
                  <c:v>88.95</c:v>
                </c:pt>
                <c:pt idx="2">
                  <c:v>84.85</c:v>
                </c:pt>
                <c:pt idx="3">
                  <c:v>82.89</c:v>
                </c:pt>
                <c:pt idx="4">
                  <c:v>80.2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C3-4230-A069-B3E78EC71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05824"/>
        <c:axId val="116208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83.09</c:v>
                </c:pt>
                <c:pt idx="1">
                  <c:v>83</c:v>
                </c:pt>
                <c:pt idx="2">
                  <c:v>82.89</c:v>
                </c:pt>
                <c:pt idx="3">
                  <c:v>82.66</c:v>
                </c:pt>
                <c:pt idx="4">
                  <c:v>82.04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C3-4230-A069-B3E78EC71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05824"/>
        <c:axId val="116208000"/>
      </c:lineChart>
      <c:dateAx>
        <c:axId val="116205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208000"/>
        <c:crosses val="autoZero"/>
        <c:auto val="1"/>
        <c:lblOffset val="100"/>
        <c:baseTimeUnit val="years"/>
      </c:dateAx>
      <c:valAx>
        <c:axId val="116208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6205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105.54</c:v>
                </c:pt>
                <c:pt idx="1">
                  <c:v>107.98</c:v>
                </c:pt>
                <c:pt idx="2">
                  <c:v>102.67</c:v>
                </c:pt>
                <c:pt idx="3">
                  <c:v>97.76</c:v>
                </c:pt>
                <c:pt idx="4">
                  <c:v>97.92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BB-4B1D-B107-62F0E3941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79072"/>
        <c:axId val="92189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106.55</c:v>
                </c:pt>
                <c:pt idx="1">
                  <c:v>110.01</c:v>
                </c:pt>
                <c:pt idx="2">
                  <c:v>111.21</c:v>
                </c:pt>
                <c:pt idx="3">
                  <c:v>111.71</c:v>
                </c:pt>
                <c:pt idx="4">
                  <c:v>110.05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BB-4B1D-B107-62F0E3941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79072"/>
        <c:axId val="92189440"/>
      </c:lineChart>
      <c:dateAx>
        <c:axId val="92179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189440"/>
        <c:crosses val="autoZero"/>
        <c:auto val="1"/>
        <c:lblOffset val="100"/>
        <c:baseTimeUnit val="years"/>
      </c:dateAx>
      <c:valAx>
        <c:axId val="921894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179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30.37</c:v>
                </c:pt>
                <c:pt idx="1">
                  <c:v>44.04</c:v>
                </c:pt>
                <c:pt idx="2">
                  <c:v>45.32</c:v>
                </c:pt>
                <c:pt idx="3">
                  <c:v>46.41</c:v>
                </c:pt>
                <c:pt idx="4">
                  <c:v>47.74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52-4380-B564-DB6BF62DD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04032"/>
        <c:axId val="92206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39.06</c:v>
                </c:pt>
                <c:pt idx="1">
                  <c:v>46.66</c:v>
                </c:pt>
                <c:pt idx="2">
                  <c:v>47.46</c:v>
                </c:pt>
                <c:pt idx="3">
                  <c:v>48.49</c:v>
                </c:pt>
                <c:pt idx="4">
                  <c:v>48.05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52-4380-B564-DB6BF62DD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04032"/>
        <c:axId val="92206208"/>
      </c:lineChart>
      <c:dateAx>
        <c:axId val="9220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206208"/>
        <c:crosses val="autoZero"/>
        <c:auto val="1"/>
        <c:lblOffset val="100"/>
        <c:baseTimeUnit val="years"/>
      </c:dateAx>
      <c:valAx>
        <c:axId val="92206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20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9.24</c:v>
                </c:pt>
                <c:pt idx="1">
                  <c:v>10.87</c:v>
                </c:pt>
                <c:pt idx="2">
                  <c:v>10.81</c:v>
                </c:pt>
                <c:pt idx="3">
                  <c:v>10.61</c:v>
                </c:pt>
                <c:pt idx="4">
                  <c:v>10.35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18-49E3-8DE2-C14F3A7B5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147136"/>
        <c:axId val="106739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8.8699999999999992</c:v>
                </c:pt>
                <c:pt idx="1">
                  <c:v>9.85</c:v>
                </c:pt>
                <c:pt idx="2">
                  <c:v>9.7100000000000009</c:v>
                </c:pt>
                <c:pt idx="3">
                  <c:v>12.79</c:v>
                </c:pt>
                <c:pt idx="4">
                  <c:v>13.39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E18-49E3-8DE2-C14F3A7B5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47136"/>
        <c:axId val="106739200"/>
      </c:lineChart>
      <c:dateAx>
        <c:axId val="99147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739200"/>
        <c:crosses val="autoZero"/>
        <c:auto val="1"/>
        <c:lblOffset val="100"/>
        <c:baseTimeUnit val="years"/>
      </c:dateAx>
      <c:valAx>
        <c:axId val="106739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147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 formatCode="#,##0.00;&quot;△&quot;#,##0.00;&quot;-&quot;">
                  <c:v>38.75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BC-430C-BCB4-E098434AD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72352"/>
        <c:axId val="106786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9.56</c:v>
                </c:pt>
                <c:pt idx="1">
                  <c:v>2.8</c:v>
                </c:pt>
                <c:pt idx="2">
                  <c:v>1.93</c:v>
                </c:pt>
                <c:pt idx="3">
                  <c:v>1.72</c:v>
                </c:pt>
                <c:pt idx="4">
                  <c:v>2.64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BC-430C-BCB4-E098434AD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72352"/>
        <c:axId val="106786816"/>
      </c:lineChart>
      <c:dateAx>
        <c:axId val="106772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786816"/>
        <c:crosses val="autoZero"/>
        <c:auto val="1"/>
        <c:lblOffset val="100"/>
        <c:baseTimeUnit val="years"/>
      </c:dateAx>
      <c:valAx>
        <c:axId val="1067868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772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494.56</c:v>
                </c:pt>
                <c:pt idx="1">
                  <c:v>226.01</c:v>
                </c:pt>
                <c:pt idx="2">
                  <c:v>190.24</c:v>
                </c:pt>
                <c:pt idx="3">
                  <c:v>151.37</c:v>
                </c:pt>
                <c:pt idx="4">
                  <c:v>164.49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8B-4F02-A41D-ECB5D573C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05504"/>
        <c:axId val="108736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963.24</c:v>
                </c:pt>
                <c:pt idx="1">
                  <c:v>381.53</c:v>
                </c:pt>
                <c:pt idx="2">
                  <c:v>391.54</c:v>
                </c:pt>
                <c:pt idx="3">
                  <c:v>384.34</c:v>
                </c:pt>
                <c:pt idx="4">
                  <c:v>359.47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38B-4F02-A41D-ECB5D573C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05504"/>
        <c:axId val="108736896"/>
      </c:lineChart>
      <c:dateAx>
        <c:axId val="106805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736896"/>
        <c:crosses val="autoZero"/>
        <c:auto val="1"/>
        <c:lblOffset val="100"/>
        <c:baseTimeUnit val="years"/>
      </c:dateAx>
      <c:valAx>
        <c:axId val="1087368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805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237.75</c:v>
                </c:pt>
                <c:pt idx="1">
                  <c:v>229.84</c:v>
                </c:pt>
                <c:pt idx="2">
                  <c:v>234.5</c:v>
                </c:pt>
                <c:pt idx="3">
                  <c:v>239.26</c:v>
                </c:pt>
                <c:pt idx="4">
                  <c:v>235.11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18-4A19-AA80-2EF01AA8F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759680"/>
        <c:axId val="108761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400.38</c:v>
                </c:pt>
                <c:pt idx="1">
                  <c:v>393.27</c:v>
                </c:pt>
                <c:pt idx="2">
                  <c:v>386.97</c:v>
                </c:pt>
                <c:pt idx="3">
                  <c:v>380.58</c:v>
                </c:pt>
                <c:pt idx="4">
                  <c:v>401.79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18-4A19-AA80-2EF01AA8F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59680"/>
        <c:axId val="108761856"/>
      </c:lineChart>
      <c:dateAx>
        <c:axId val="108759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761856"/>
        <c:crosses val="autoZero"/>
        <c:auto val="1"/>
        <c:lblOffset val="100"/>
        <c:baseTimeUnit val="years"/>
      </c:dateAx>
      <c:valAx>
        <c:axId val="1087618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759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89.99</c:v>
                </c:pt>
                <c:pt idx="1">
                  <c:v>92.57</c:v>
                </c:pt>
                <c:pt idx="2">
                  <c:v>88.55</c:v>
                </c:pt>
                <c:pt idx="3">
                  <c:v>85.63</c:v>
                </c:pt>
                <c:pt idx="4">
                  <c:v>86.45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D2-42DE-BEC4-EA866FD35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604096"/>
        <c:axId val="113606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96.56</c:v>
                </c:pt>
                <c:pt idx="1">
                  <c:v>100.47</c:v>
                </c:pt>
                <c:pt idx="2">
                  <c:v>101.72</c:v>
                </c:pt>
                <c:pt idx="3">
                  <c:v>102.38</c:v>
                </c:pt>
                <c:pt idx="4">
                  <c:v>100.12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D2-42DE-BEC4-EA866FD35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04096"/>
        <c:axId val="113606016"/>
      </c:lineChart>
      <c:dateAx>
        <c:axId val="113604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606016"/>
        <c:crosses val="autoZero"/>
        <c:auto val="1"/>
        <c:lblOffset val="100"/>
        <c:baseTimeUnit val="years"/>
      </c:dateAx>
      <c:valAx>
        <c:axId val="113606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604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267.89999999999998</c:v>
                </c:pt>
                <c:pt idx="1">
                  <c:v>261.91000000000003</c:v>
                </c:pt>
                <c:pt idx="2">
                  <c:v>271</c:v>
                </c:pt>
                <c:pt idx="3">
                  <c:v>277.73</c:v>
                </c:pt>
                <c:pt idx="4">
                  <c:v>275.2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DD-409E-9EC6-D475443F5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628672"/>
        <c:axId val="1136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177.14</c:v>
                </c:pt>
                <c:pt idx="1">
                  <c:v>169.82</c:v>
                </c:pt>
                <c:pt idx="2">
                  <c:v>168.2</c:v>
                </c:pt>
                <c:pt idx="3">
                  <c:v>168.67</c:v>
                </c:pt>
                <c:pt idx="4">
                  <c:v>174.97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1DD-409E-9EC6-D475443F5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28672"/>
        <c:axId val="113630592"/>
      </c:lineChart>
      <c:dateAx>
        <c:axId val="11362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630592"/>
        <c:crosses val="autoZero"/>
        <c:auto val="1"/>
        <c:lblOffset val="100"/>
        <c:baseTimeUnit val="years"/>
      </c:dateAx>
      <c:valAx>
        <c:axId val="1136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6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Y52" zoomScale="85" zoomScaleNormal="85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ht="9.7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9.75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4" t="str">
        <f>データ!H6</f>
        <v>福岡県　豊前市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85"/>
      <c r="AF6" s="85"/>
      <c r="AG6" s="8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5" t="s">
        <v>1</v>
      </c>
      <c r="C7" s="76"/>
      <c r="D7" s="76"/>
      <c r="E7" s="76"/>
      <c r="F7" s="76"/>
      <c r="G7" s="76"/>
      <c r="H7" s="76"/>
      <c r="I7" s="75" t="s">
        <v>2</v>
      </c>
      <c r="J7" s="76"/>
      <c r="K7" s="76"/>
      <c r="L7" s="76"/>
      <c r="M7" s="76"/>
      <c r="N7" s="76"/>
      <c r="O7" s="77"/>
      <c r="P7" s="78" t="s">
        <v>3</v>
      </c>
      <c r="Q7" s="78"/>
      <c r="R7" s="78"/>
      <c r="S7" s="78"/>
      <c r="T7" s="78"/>
      <c r="U7" s="78"/>
      <c r="V7" s="78"/>
      <c r="W7" s="78" t="s">
        <v>4</v>
      </c>
      <c r="X7" s="78"/>
      <c r="Y7" s="78"/>
      <c r="Z7" s="78"/>
      <c r="AA7" s="78"/>
      <c r="AB7" s="78"/>
      <c r="AC7" s="78"/>
      <c r="AD7" s="78" t="s">
        <v>5</v>
      </c>
      <c r="AE7" s="78"/>
      <c r="AF7" s="78"/>
      <c r="AG7" s="78"/>
      <c r="AH7" s="78"/>
      <c r="AI7" s="78"/>
      <c r="AJ7" s="78"/>
      <c r="AK7" s="4"/>
      <c r="AL7" s="78" t="s">
        <v>6</v>
      </c>
      <c r="AM7" s="78"/>
      <c r="AN7" s="78"/>
      <c r="AO7" s="78"/>
      <c r="AP7" s="78"/>
      <c r="AQ7" s="78"/>
      <c r="AR7" s="78"/>
      <c r="AS7" s="78"/>
      <c r="AT7" s="75" t="s">
        <v>7</v>
      </c>
      <c r="AU7" s="76"/>
      <c r="AV7" s="76"/>
      <c r="AW7" s="76"/>
      <c r="AX7" s="76"/>
      <c r="AY7" s="76"/>
      <c r="AZ7" s="76"/>
      <c r="BA7" s="76"/>
      <c r="BB7" s="78" t="s">
        <v>8</v>
      </c>
      <c r="BC7" s="78"/>
      <c r="BD7" s="78"/>
      <c r="BE7" s="78"/>
      <c r="BF7" s="78"/>
      <c r="BG7" s="78"/>
      <c r="BH7" s="78"/>
      <c r="BI7" s="78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9" t="str">
        <f>データ!$I$6</f>
        <v>法適用</v>
      </c>
      <c r="C8" s="80"/>
      <c r="D8" s="80"/>
      <c r="E8" s="80"/>
      <c r="F8" s="80"/>
      <c r="G8" s="80"/>
      <c r="H8" s="80"/>
      <c r="I8" s="79" t="str">
        <f>データ!$J$6</f>
        <v>水道事業</v>
      </c>
      <c r="J8" s="80"/>
      <c r="K8" s="80"/>
      <c r="L8" s="80"/>
      <c r="M8" s="80"/>
      <c r="N8" s="80"/>
      <c r="O8" s="81"/>
      <c r="P8" s="82" t="str">
        <f>データ!$K$6</f>
        <v>末端給水事業</v>
      </c>
      <c r="Q8" s="82"/>
      <c r="R8" s="82"/>
      <c r="S8" s="82"/>
      <c r="T8" s="82"/>
      <c r="U8" s="82"/>
      <c r="V8" s="82"/>
      <c r="W8" s="82" t="str">
        <f>データ!$L$6</f>
        <v>A6</v>
      </c>
      <c r="X8" s="82"/>
      <c r="Y8" s="82"/>
      <c r="Z8" s="82"/>
      <c r="AA8" s="82"/>
      <c r="AB8" s="82"/>
      <c r="AC8" s="82"/>
      <c r="AD8" s="82" t="str">
        <f>データ!$M$6</f>
        <v>非設置</v>
      </c>
      <c r="AE8" s="82"/>
      <c r="AF8" s="82"/>
      <c r="AG8" s="82"/>
      <c r="AH8" s="82"/>
      <c r="AI8" s="82"/>
      <c r="AJ8" s="82"/>
      <c r="AK8" s="4"/>
      <c r="AL8" s="70">
        <f>データ!$R$6</f>
        <v>26040</v>
      </c>
      <c r="AM8" s="70"/>
      <c r="AN8" s="70"/>
      <c r="AO8" s="70"/>
      <c r="AP8" s="70"/>
      <c r="AQ8" s="70"/>
      <c r="AR8" s="70"/>
      <c r="AS8" s="70"/>
      <c r="AT8" s="66">
        <f>データ!$S$6</f>
        <v>111.1</v>
      </c>
      <c r="AU8" s="67"/>
      <c r="AV8" s="67"/>
      <c r="AW8" s="67"/>
      <c r="AX8" s="67"/>
      <c r="AY8" s="67"/>
      <c r="AZ8" s="67"/>
      <c r="BA8" s="67"/>
      <c r="BB8" s="69">
        <f>データ!$T$6</f>
        <v>234.38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10</v>
      </c>
      <c r="BM8" s="7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5" t="s">
        <v>12</v>
      </c>
      <c r="C9" s="76"/>
      <c r="D9" s="76"/>
      <c r="E9" s="76"/>
      <c r="F9" s="76"/>
      <c r="G9" s="76"/>
      <c r="H9" s="76"/>
      <c r="I9" s="75" t="s">
        <v>13</v>
      </c>
      <c r="J9" s="76"/>
      <c r="K9" s="76"/>
      <c r="L9" s="76"/>
      <c r="M9" s="76"/>
      <c r="N9" s="76"/>
      <c r="O9" s="77"/>
      <c r="P9" s="78" t="s">
        <v>14</v>
      </c>
      <c r="Q9" s="78"/>
      <c r="R9" s="78"/>
      <c r="S9" s="78"/>
      <c r="T9" s="78"/>
      <c r="U9" s="78"/>
      <c r="V9" s="78"/>
      <c r="W9" s="78" t="s">
        <v>15</v>
      </c>
      <c r="X9" s="78"/>
      <c r="Y9" s="78"/>
      <c r="Z9" s="78"/>
      <c r="AA9" s="78"/>
      <c r="AB9" s="78"/>
      <c r="AC9" s="78"/>
      <c r="AD9" s="2"/>
      <c r="AE9" s="2"/>
      <c r="AF9" s="2"/>
      <c r="AG9" s="2"/>
      <c r="AH9" s="4"/>
      <c r="AI9" s="4"/>
      <c r="AJ9" s="4"/>
      <c r="AK9" s="4"/>
      <c r="AL9" s="78" t="s">
        <v>16</v>
      </c>
      <c r="AM9" s="78"/>
      <c r="AN9" s="78"/>
      <c r="AO9" s="78"/>
      <c r="AP9" s="78"/>
      <c r="AQ9" s="78"/>
      <c r="AR9" s="78"/>
      <c r="AS9" s="78"/>
      <c r="AT9" s="75" t="s">
        <v>17</v>
      </c>
      <c r="AU9" s="76"/>
      <c r="AV9" s="76"/>
      <c r="AW9" s="76"/>
      <c r="AX9" s="76"/>
      <c r="AY9" s="76"/>
      <c r="AZ9" s="76"/>
      <c r="BA9" s="76"/>
      <c r="BB9" s="78" t="s">
        <v>18</v>
      </c>
      <c r="BC9" s="78"/>
      <c r="BD9" s="78"/>
      <c r="BE9" s="78"/>
      <c r="BF9" s="78"/>
      <c r="BG9" s="78"/>
      <c r="BH9" s="78"/>
      <c r="BI9" s="78"/>
      <c r="BJ9" s="3"/>
      <c r="BK9" s="3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データ!$N$6</f>
        <v>-</v>
      </c>
      <c r="C10" s="67"/>
      <c r="D10" s="67"/>
      <c r="E10" s="67"/>
      <c r="F10" s="67"/>
      <c r="G10" s="67"/>
      <c r="H10" s="67"/>
      <c r="I10" s="66">
        <f>データ!$O$6</f>
        <v>72.16</v>
      </c>
      <c r="J10" s="67"/>
      <c r="K10" s="67"/>
      <c r="L10" s="67"/>
      <c r="M10" s="67"/>
      <c r="N10" s="67"/>
      <c r="O10" s="68"/>
      <c r="P10" s="69">
        <f>データ!$P$6</f>
        <v>69.87</v>
      </c>
      <c r="Q10" s="69"/>
      <c r="R10" s="69"/>
      <c r="S10" s="69"/>
      <c r="T10" s="69"/>
      <c r="U10" s="69"/>
      <c r="V10" s="69"/>
      <c r="W10" s="70">
        <f>データ!$Q$6</f>
        <v>4490</v>
      </c>
      <c r="X10" s="70"/>
      <c r="Y10" s="70"/>
      <c r="Z10" s="70"/>
      <c r="AA10" s="70"/>
      <c r="AB10" s="70"/>
      <c r="AC10" s="70"/>
      <c r="AD10" s="2"/>
      <c r="AE10" s="2"/>
      <c r="AF10" s="2"/>
      <c r="AG10" s="2"/>
      <c r="AH10" s="4"/>
      <c r="AI10" s="4"/>
      <c r="AJ10" s="4"/>
      <c r="AK10" s="4"/>
      <c r="AL10" s="70">
        <f>データ!$U$6</f>
        <v>18066</v>
      </c>
      <c r="AM10" s="70"/>
      <c r="AN10" s="70"/>
      <c r="AO10" s="70"/>
      <c r="AP10" s="70"/>
      <c r="AQ10" s="70"/>
      <c r="AR10" s="70"/>
      <c r="AS10" s="70"/>
      <c r="AT10" s="66">
        <f>データ!$V$6</f>
        <v>16.7</v>
      </c>
      <c r="AU10" s="67"/>
      <c r="AV10" s="67"/>
      <c r="AW10" s="67"/>
      <c r="AX10" s="67"/>
      <c r="AY10" s="67"/>
      <c r="AZ10" s="67"/>
      <c r="BA10" s="67"/>
      <c r="BB10" s="69">
        <f>データ!$W$6</f>
        <v>1081.8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23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 x14ac:dyDescent="0.15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49" t="s">
        <v>118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 x14ac:dyDescent="0.15">
      <c r="A34" s="2"/>
      <c r="B34" s="17"/>
      <c r="C34" s="55" t="s">
        <v>26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19"/>
      <c r="R34" s="55" t="s">
        <v>27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19"/>
      <c r="AG34" s="55" t="s">
        <v>28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19"/>
      <c r="AV34" s="55" t="s">
        <v>29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8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 x14ac:dyDescent="0.15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19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19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19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8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3" t="s">
        <v>30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49" t="s">
        <v>117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 x14ac:dyDescent="0.15">
      <c r="A56" s="2"/>
      <c r="B56" s="17"/>
      <c r="C56" s="55" t="s">
        <v>31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19"/>
      <c r="R56" s="55" t="s">
        <v>32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19"/>
      <c r="AG56" s="55" t="s">
        <v>33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19"/>
      <c r="AV56" s="55" t="s">
        <v>34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8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 x14ac:dyDescent="0.15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19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19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19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8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 x14ac:dyDescent="0.15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 x14ac:dyDescent="0.15">
      <c r="A60" s="2"/>
      <c r="B60" s="56" t="s">
        <v>35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 x14ac:dyDescent="0.15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3" t="s">
        <v>36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49" t="s">
        <v>119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 x14ac:dyDescent="0.15">
      <c r="A79" s="2"/>
      <c r="B79" s="17"/>
      <c r="C79" s="55" t="s">
        <v>37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19"/>
      <c r="V79" s="19"/>
      <c r="W79" s="55" t="s">
        <v>38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19"/>
      <c r="AP79" s="19"/>
      <c r="AQ79" s="55" t="s">
        <v>39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4"/>
      <c r="BJ79" s="18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 x14ac:dyDescent="0.15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19"/>
      <c r="V80" s="19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19"/>
      <c r="AP80" s="19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4"/>
      <c r="BJ80" s="18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 x14ac:dyDescent="0.15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【113.39】</v>
      </c>
      <c r="F85" s="26" t="str">
        <f>データ!AS6</f>
        <v>【0.85】</v>
      </c>
      <c r="G85" s="26" t="str">
        <f>データ!BD6</f>
        <v>【264.34】</v>
      </c>
      <c r="H85" s="26" t="str">
        <f>データ!BO6</f>
        <v>【274.27】</v>
      </c>
      <c r="I85" s="26" t="str">
        <f>データ!BZ6</f>
        <v>【104.36】</v>
      </c>
      <c r="J85" s="26" t="str">
        <f>データ!CK6</f>
        <v>【165.71】</v>
      </c>
      <c r="K85" s="26" t="str">
        <f>データ!CV6</f>
        <v>【60.41】</v>
      </c>
      <c r="L85" s="26" t="str">
        <f>データ!DG6</f>
        <v>【89.93】</v>
      </c>
      <c r="M85" s="26" t="str">
        <f>データ!DR6</f>
        <v>【48.12】</v>
      </c>
      <c r="N85" s="26" t="str">
        <f>データ!EC6</f>
        <v>【15.89】</v>
      </c>
      <c r="O85" s="26" t="str">
        <f>データ!EN6</f>
        <v>【0.69】</v>
      </c>
    </row>
  </sheetData>
  <sheetProtection algorithmName="SHA-512" hashValue="iiMQozYDM6cUAj9ebFda+ML3Y0SzYNa/arRVN/U3xwjliiWgykX6qtswHjndJIh/m8c7oZrJsXgG/s8E+jxyDQ==" saltValue="HDhIkWhbqZTkkJDexSbIsA==" spinCount="100000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7" t="s">
        <v>62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63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64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8" t="s">
        <v>65</v>
      </c>
      <c r="B4" s="30"/>
      <c r="C4" s="30"/>
      <c r="D4" s="30"/>
      <c r="E4" s="30"/>
      <c r="F4" s="30"/>
      <c r="G4" s="30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66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67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68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69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70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71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72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73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74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75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76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 x14ac:dyDescent="0.15">
      <c r="A6" s="28" t="s">
        <v>104</v>
      </c>
      <c r="B6" s="33">
        <f>B7</f>
        <v>2017</v>
      </c>
      <c r="C6" s="33">
        <f t="shared" ref="C6:W6" si="3">C7</f>
        <v>402141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福岡県　豊前市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A6</v>
      </c>
      <c r="M6" s="33" t="str">
        <f t="shared" si="3"/>
        <v>非設置</v>
      </c>
      <c r="N6" s="34" t="str">
        <f t="shared" si="3"/>
        <v>-</v>
      </c>
      <c r="O6" s="34">
        <f t="shared" si="3"/>
        <v>72.16</v>
      </c>
      <c r="P6" s="34">
        <f t="shared" si="3"/>
        <v>69.87</v>
      </c>
      <c r="Q6" s="34">
        <f t="shared" si="3"/>
        <v>4490</v>
      </c>
      <c r="R6" s="34">
        <f t="shared" si="3"/>
        <v>26040</v>
      </c>
      <c r="S6" s="34">
        <f t="shared" si="3"/>
        <v>111.1</v>
      </c>
      <c r="T6" s="34">
        <f t="shared" si="3"/>
        <v>234.38</v>
      </c>
      <c r="U6" s="34">
        <f t="shared" si="3"/>
        <v>18066</v>
      </c>
      <c r="V6" s="34">
        <f t="shared" si="3"/>
        <v>16.7</v>
      </c>
      <c r="W6" s="34">
        <f t="shared" si="3"/>
        <v>1081.8</v>
      </c>
      <c r="X6" s="35">
        <f>IF(X7="",NA(),X7)</f>
        <v>105.54</v>
      </c>
      <c r="Y6" s="35">
        <f t="shared" ref="Y6:AG6" si="4">IF(Y7="",NA(),Y7)</f>
        <v>107.98</v>
      </c>
      <c r="Z6" s="35">
        <f t="shared" si="4"/>
        <v>102.67</v>
      </c>
      <c r="AA6" s="35">
        <f t="shared" si="4"/>
        <v>97.76</v>
      </c>
      <c r="AB6" s="35">
        <f t="shared" si="4"/>
        <v>97.92</v>
      </c>
      <c r="AC6" s="35">
        <f t="shared" si="4"/>
        <v>106.55</v>
      </c>
      <c r="AD6" s="35">
        <f t="shared" si="4"/>
        <v>110.01</v>
      </c>
      <c r="AE6" s="35">
        <f t="shared" si="4"/>
        <v>111.21</v>
      </c>
      <c r="AF6" s="35">
        <f t="shared" si="4"/>
        <v>111.71</v>
      </c>
      <c r="AG6" s="35">
        <f t="shared" si="4"/>
        <v>110.05</v>
      </c>
      <c r="AH6" s="34" t="str">
        <f>IF(AH7="","",IF(AH7="-","【-】","【"&amp;SUBSTITUTE(TEXT(AH7,"#,##0.00"),"-","△")&amp;"】"))</f>
        <v>【113.39】</v>
      </c>
      <c r="AI6" s="35">
        <f>IF(AI7="",NA(),AI7)</f>
        <v>38.75</v>
      </c>
      <c r="AJ6" s="34">
        <f t="shared" ref="AJ6:AR6" si="5">IF(AJ7="",NA(),AJ7)</f>
        <v>0</v>
      </c>
      <c r="AK6" s="34">
        <f t="shared" si="5"/>
        <v>0</v>
      </c>
      <c r="AL6" s="34">
        <f t="shared" si="5"/>
        <v>0</v>
      </c>
      <c r="AM6" s="34">
        <f t="shared" si="5"/>
        <v>0</v>
      </c>
      <c r="AN6" s="35">
        <f t="shared" si="5"/>
        <v>9.56</v>
      </c>
      <c r="AO6" s="35">
        <f t="shared" si="5"/>
        <v>2.8</v>
      </c>
      <c r="AP6" s="35">
        <f t="shared" si="5"/>
        <v>1.93</v>
      </c>
      <c r="AQ6" s="35">
        <f t="shared" si="5"/>
        <v>1.72</v>
      </c>
      <c r="AR6" s="35">
        <f t="shared" si="5"/>
        <v>2.64</v>
      </c>
      <c r="AS6" s="34" t="str">
        <f>IF(AS7="","",IF(AS7="-","【-】","【"&amp;SUBSTITUTE(TEXT(AS7,"#,##0.00"),"-","△")&amp;"】"))</f>
        <v>【0.85】</v>
      </c>
      <c r="AT6" s="35">
        <f>IF(AT7="",NA(),AT7)</f>
        <v>494.56</v>
      </c>
      <c r="AU6" s="35">
        <f t="shared" ref="AU6:BC6" si="6">IF(AU7="",NA(),AU7)</f>
        <v>226.01</v>
      </c>
      <c r="AV6" s="35">
        <f t="shared" si="6"/>
        <v>190.24</v>
      </c>
      <c r="AW6" s="35">
        <f t="shared" si="6"/>
        <v>151.37</v>
      </c>
      <c r="AX6" s="35">
        <f t="shared" si="6"/>
        <v>164.49</v>
      </c>
      <c r="AY6" s="35">
        <f t="shared" si="6"/>
        <v>963.24</v>
      </c>
      <c r="AZ6" s="35">
        <f t="shared" si="6"/>
        <v>381.53</v>
      </c>
      <c r="BA6" s="35">
        <f t="shared" si="6"/>
        <v>391.54</v>
      </c>
      <c r="BB6" s="35">
        <f t="shared" si="6"/>
        <v>384.34</v>
      </c>
      <c r="BC6" s="35">
        <f t="shared" si="6"/>
        <v>359.47</v>
      </c>
      <c r="BD6" s="34" t="str">
        <f>IF(BD7="","",IF(BD7="-","【-】","【"&amp;SUBSTITUTE(TEXT(BD7,"#,##0.00"),"-","△")&amp;"】"))</f>
        <v>【264.34】</v>
      </c>
      <c r="BE6" s="35">
        <f>IF(BE7="",NA(),BE7)</f>
        <v>237.75</v>
      </c>
      <c r="BF6" s="35">
        <f t="shared" ref="BF6:BN6" si="7">IF(BF7="",NA(),BF7)</f>
        <v>229.84</v>
      </c>
      <c r="BG6" s="35">
        <f t="shared" si="7"/>
        <v>234.5</v>
      </c>
      <c r="BH6" s="35">
        <f t="shared" si="7"/>
        <v>239.26</v>
      </c>
      <c r="BI6" s="35">
        <f t="shared" si="7"/>
        <v>235.11</v>
      </c>
      <c r="BJ6" s="35">
        <f t="shared" si="7"/>
        <v>400.38</v>
      </c>
      <c r="BK6" s="35">
        <f t="shared" si="7"/>
        <v>393.27</v>
      </c>
      <c r="BL6" s="35">
        <f t="shared" si="7"/>
        <v>386.97</v>
      </c>
      <c r="BM6" s="35">
        <f t="shared" si="7"/>
        <v>380.58</v>
      </c>
      <c r="BN6" s="35">
        <f t="shared" si="7"/>
        <v>401.79</v>
      </c>
      <c r="BO6" s="34" t="str">
        <f>IF(BO7="","",IF(BO7="-","【-】","【"&amp;SUBSTITUTE(TEXT(BO7,"#,##0.00"),"-","△")&amp;"】"))</f>
        <v>【274.27】</v>
      </c>
      <c r="BP6" s="35">
        <f>IF(BP7="",NA(),BP7)</f>
        <v>89.99</v>
      </c>
      <c r="BQ6" s="35">
        <f t="shared" ref="BQ6:BY6" si="8">IF(BQ7="",NA(),BQ7)</f>
        <v>92.57</v>
      </c>
      <c r="BR6" s="35">
        <f t="shared" si="8"/>
        <v>88.55</v>
      </c>
      <c r="BS6" s="35">
        <f t="shared" si="8"/>
        <v>85.63</v>
      </c>
      <c r="BT6" s="35">
        <f t="shared" si="8"/>
        <v>86.45</v>
      </c>
      <c r="BU6" s="35">
        <f t="shared" si="8"/>
        <v>96.56</v>
      </c>
      <c r="BV6" s="35">
        <f t="shared" si="8"/>
        <v>100.47</v>
      </c>
      <c r="BW6" s="35">
        <f t="shared" si="8"/>
        <v>101.72</v>
      </c>
      <c r="BX6" s="35">
        <f t="shared" si="8"/>
        <v>102.38</v>
      </c>
      <c r="BY6" s="35">
        <f t="shared" si="8"/>
        <v>100.12</v>
      </c>
      <c r="BZ6" s="34" t="str">
        <f>IF(BZ7="","",IF(BZ7="-","【-】","【"&amp;SUBSTITUTE(TEXT(BZ7,"#,##0.00"),"-","△")&amp;"】"))</f>
        <v>【104.36】</v>
      </c>
      <c r="CA6" s="35">
        <f>IF(CA7="",NA(),CA7)</f>
        <v>267.89999999999998</v>
      </c>
      <c r="CB6" s="35">
        <f t="shared" ref="CB6:CJ6" si="9">IF(CB7="",NA(),CB7)</f>
        <v>261.91000000000003</v>
      </c>
      <c r="CC6" s="35">
        <f t="shared" si="9"/>
        <v>271</v>
      </c>
      <c r="CD6" s="35">
        <f t="shared" si="9"/>
        <v>277.73</v>
      </c>
      <c r="CE6" s="35">
        <f t="shared" si="9"/>
        <v>275.2</v>
      </c>
      <c r="CF6" s="35">
        <f t="shared" si="9"/>
        <v>177.14</v>
      </c>
      <c r="CG6" s="35">
        <f t="shared" si="9"/>
        <v>169.82</v>
      </c>
      <c r="CH6" s="35">
        <f t="shared" si="9"/>
        <v>168.2</v>
      </c>
      <c r="CI6" s="35">
        <f t="shared" si="9"/>
        <v>168.67</v>
      </c>
      <c r="CJ6" s="35">
        <f t="shared" si="9"/>
        <v>174.97</v>
      </c>
      <c r="CK6" s="34" t="str">
        <f>IF(CK7="","",IF(CK7="-","【-】","【"&amp;SUBSTITUTE(TEXT(CK7,"#,##0.00"),"-","△")&amp;"】"))</f>
        <v>【165.71】</v>
      </c>
      <c r="CL6" s="35">
        <f>IF(CL7="",NA(),CL7)</f>
        <v>66.94</v>
      </c>
      <c r="CM6" s="35">
        <f t="shared" ref="CM6:CU6" si="10">IF(CM7="",NA(),CM7)</f>
        <v>63.1</v>
      </c>
      <c r="CN6" s="35">
        <f t="shared" si="10"/>
        <v>63.93</v>
      </c>
      <c r="CO6" s="35">
        <f t="shared" si="10"/>
        <v>63.61</v>
      </c>
      <c r="CP6" s="35">
        <f t="shared" si="10"/>
        <v>64.84</v>
      </c>
      <c r="CQ6" s="35">
        <f t="shared" si="10"/>
        <v>55.64</v>
      </c>
      <c r="CR6" s="35">
        <f t="shared" si="10"/>
        <v>55.13</v>
      </c>
      <c r="CS6" s="35">
        <f t="shared" si="10"/>
        <v>54.77</v>
      </c>
      <c r="CT6" s="35">
        <f t="shared" si="10"/>
        <v>54.92</v>
      </c>
      <c r="CU6" s="35">
        <f t="shared" si="10"/>
        <v>55.63</v>
      </c>
      <c r="CV6" s="34" t="str">
        <f>IF(CV7="","",IF(CV7="-","【-】","【"&amp;SUBSTITUTE(TEXT(CV7,"#,##0.00"),"-","△")&amp;"】"))</f>
        <v>【60.41】</v>
      </c>
      <c r="CW6" s="35">
        <f>IF(CW7="",NA(),CW7)</f>
        <v>83.82</v>
      </c>
      <c r="CX6" s="35">
        <f t="shared" ref="CX6:DF6" si="11">IF(CX7="",NA(),CX7)</f>
        <v>88.95</v>
      </c>
      <c r="CY6" s="35">
        <f t="shared" si="11"/>
        <v>84.85</v>
      </c>
      <c r="CZ6" s="35">
        <f t="shared" si="11"/>
        <v>82.89</v>
      </c>
      <c r="DA6" s="35">
        <f t="shared" si="11"/>
        <v>80.2</v>
      </c>
      <c r="DB6" s="35">
        <f t="shared" si="11"/>
        <v>83.09</v>
      </c>
      <c r="DC6" s="35">
        <f t="shared" si="11"/>
        <v>83</v>
      </c>
      <c r="DD6" s="35">
        <f t="shared" si="11"/>
        <v>82.89</v>
      </c>
      <c r="DE6" s="35">
        <f t="shared" si="11"/>
        <v>82.66</v>
      </c>
      <c r="DF6" s="35">
        <f t="shared" si="11"/>
        <v>82.04</v>
      </c>
      <c r="DG6" s="34" t="str">
        <f>IF(DG7="","",IF(DG7="-","【-】","【"&amp;SUBSTITUTE(TEXT(DG7,"#,##0.00"),"-","△")&amp;"】"))</f>
        <v>【89.93】</v>
      </c>
      <c r="DH6" s="35">
        <f>IF(DH7="",NA(),DH7)</f>
        <v>30.37</v>
      </c>
      <c r="DI6" s="35">
        <f t="shared" ref="DI6:DQ6" si="12">IF(DI7="",NA(),DI7)</f>
        <v>44.04</v>
      </c>
      <c r="DJ6" s="35">
        <f t="shared" si="12"/>
        <v>45.32</v>
      </c>
      <c r="DK6" s="35">
        <f t="shared" si="12"/>
        <v>46.41</v>
      </c>
      <c r="DL6" s="35">
        <f t="shared" si="12"/>
        <v>47.74</v>
      </c>
      <c r="DM6" s="35">
        <f t="shared" si="12"/>
        <v>39.06</v>
      </c>
      <c r="DN6" s="35">
        <f t="shared" si="12"/>
        <v>46.66</v>
      </c>
      <c r="DO6" s="35">
        <f t="shared" si="12"/>
        <v>47.46</v>
      </c>
      <c r="DP6" s="35">
        <f t="shared" si="12"/>
        <v>48.49</v>
      </c>
      <c r="DQ6" s="35">
        <f t="shared" si="12"/>
        <v>48.05</v>
      </c>
      <c r="DR6" s="34" t="str">
        <f>IF(DR7="","",IF(DR7="-","【-】","【"&amp;SUBSTITUTE(TEXT(DR7,"#,##0.00"),"-","△")&amp;"】"))</f>
        <v>【48.12】</v>
      </c>
      <c r="DS6" s="35">
        <f>IF(DS7="",NA(),DS7)</f>
        <v>9.24</v>
      </c>
      <c r="DT6" s="35">
        <f t="shared" ref="DT6:EB6" si="13">IF(DT7="",NA(),DT7)</f>
        <v>10.87</v>
      </c>
      <c r="DU6" s="35">
        <f t="shared" si="13"/>
        <v>10.81</v>
      </c>
      <c r="DV6" s="35">
        <f t="shared" si="13"/>
        <v>10.61</v>
      </c>
      <c r="DW6" s="35">
        <f t="shared" si="13"/>
        <v>10.35</v>
      </c>
      <c r="DX6" s="35">
        <f t="shared" si="13"/>
        <v>8.8699999999999992</v>
      </c>
      <c r="DY6" s="35">
        <f t="shared" si="13"/>
        <v>9.85</v>
      </c>
      <c r="DZ6" s="35">
        <f t="shared" si="13"/>
        <v>9.7100000000000009</v>
      </c>
      <c r="EA6" s="35">
        <f t="shared" si="13"/>
        <v>12.79</v>
      </c>
      <c r="EB6" s="35">
        <f t="shared" si="13"/>
        <v>13.39</v>
      </c>
      <c r="EC6" s="34" t="str">
        <f>IF(EC7="","",IF(EC7="-","【-】","【"&amp;SUBSTITUTE(TEXT(EC7,"#,##0.00"),"-","△")&amp;"】"))</f>
        <v>【15.89】</v>
      </c>
      <c r="ED6" s="35">
        <f>IF(ED7="",NA(),ED7)</f>
        <v>0.25</v>
      </c>
      <c r="EE6" s="35">
        <f t="shared" ref="EE6:EM6" si="14">IF(EE7="",NA(),EE7)</f>
        <v>0.15</v>
      </c>
      <c r="EF6" s="35">
        <f t="shared" si="14"/>
        <v>0.28999999999999998</v>
      </c>
      <c r="EG6" s="35">
        <f t="shared" si="14"/>
        <v>0.61</v>
      </c>
      <c r="EH6" s="35">
        <f t="shared" si="14"/>
        <v>0.33</v>
      </c>
      <c r="EI6" s="35">
        <f t="shared" si="14"/>
        <v>0.67</v>
      </c>
      <c r="EJ6" s="35">
        <f t="shared" si="14"/>
        <v>0.66</v>
      </c>
      <c r="EK6" s="35">
        <f t="shared" si="14"/>
        <v>0.99</v>
      </c>
      <c r="EL6" s="35">
        <f t="shared" si="14"/>
        <v>0.71</v>
      </c>
      <c r="EM6" s="35">
        <f t="shared" si="14"/>
        <v>0.54</v>
      </c>
      <c r="EN6" s="34" t="str">
        <f>IF(EN7="","",IF(EN7="-","【-】","【"&amp;SUBSTITUTE(TEXT(EN7,"#,##0.00"),"-","△")&amp;"】"))</f>
        <v>【0.69】</v>
      </c>
    </row>
    <row r="7" spans="1:144" s="36" customFormat="1" x14ac:dyDescent="0.15">
      <c r="A7" s="28"/>
      <c r="B7" s="37">
        <v>2017</v>
      </c>
      <c r="C7" s="37">
        <v>402141</v>
      </c>
      <c r="D7" s="37">
        <v>46</v>
      </c>
      <c r="E7" s="37">
        <v>1</v>
      </c>
      <c r="F7" s="37">
        <v>0</v>
      </c>
      <c r="G7" s="37">
        <v>1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110</v>
      </c>
      <c r="N7" s="38" t="s">
        <v>111</v>
      </c>
      <c r="O7" s="38">
        <v>72.16</v>
      </c>
      <c r="P7" s="38">
        <v>69.87</v>
      </c>
      <c r="Q7" s="38">
        <v>4490</v>
      </c>
      <c r="R7" s="38">
        <v>26040</v>
      </c>
      <c r="S7" s="38">
        <v>111.1</v>
      </c>
      <c r="T7" s="38">
        <v>234.38</v>
      </c>
      <c r="U7" s="38">
        <v>18066</v>
      </c>
      <c r="V7" s="38">
        <v>16.7</v>
      </c>
      <c r="W7" s="38">
        <v>1081.8</v>
      </c>
      <c r="X7" s="38">
        <v>105.54</v>
      </c>
      <c r="Y7" s="38">
        <v>107.98</v>
      </c>
      <c r="Z7" s="38">
        <v>102.67</v>
      </c>
      <c r="AA7" s="38">
        <v>97.76</v>
      </c>
      <c r="AB7" s="38">
        <v>97.92</v>
      </c>
      <c r="AC7" s="38">
        <v>106.55</v>
      </c>
      <c r="AD7" s="38">
        <v>110.01</v>
      </c>
      <c r="AE7" s="38">
        <v>111.21</v>
      </c>
      <c r="AF7" s="38">
        <v>111.71</v>
      </c>
      <c r="AG7" s="38">
        <v>110.05</v>
      </c>
      <c r="AH7" s="38">
        <v>113.39</v>
      </c>
      <c r="AI7" s="38">
        <v>38.75</v>
      </c>
      <c r="AJ7" s="38">
        <v>0</v>
      </c>
      <c r="AK7" s="38">
        <v>0</v>
      </c>
      <c r="AL7" s="38">
        <v>0</v>
      </c>
      <c r="AM7" s="38">
        <v>0</v>
      </c>
      <c r="AN7" s="38">
        <v>9.56</v>
      </c>
      <c r="AO7" s="38">
        <v>2.8</v>
      </c>
      <c r="AP7" s="38">
        <v>1.93</v>
      </c>
      <c r="AQ7" s="38">
        <v>1.72</v>
      </c>
      <c r="AR7" s="38">
        <v>2.64</v>
      </c>
      <c r="AS7" s="38">
        <v>0.85</v>
      </c>
      <c r="AT7" s="38">
        <v>494.56</v>
      </c>
      <c r="AU7" s="38">
        <v>226.01</v>
      </c>
      <c r="AV7" s="38">
        <v>190.24</v>
      </c>
      <c r="AW7" s="38">
        <v>151.37</v>
      </c>
      <c r="AX7" s="38">
        <v>164.49</v>
      </c>
      <c r="AY7" s="38">
        <v>963.24</v>
      </c>
      <c r="AZ7" s="38">
        <v>381.53</v>
      </c>
      <c r="BA7" s="38">
        <v>391.54</v>
      </c>
      <c r="BB7" s="38">
        <v>384.34</v>
      </c>
      <c r="BC7" s="38">
        <v>359.47</v>
      </c>
      <c r="BD7" s="38">
        <v>264.33999999999997</v>
      </c>
      <c r="BE7" s="38">
        <v>237.75</v>
      </c>
      <c r="BF7" s="38">
        <v>229.84</v>
      </c>
      <c r="BG7" s="38">
        <v>234.5</v>
      </c>
      <c r="BH7" s="38">
        <v>239.26</v>
      </c>
      <c r="BI7" s="38">
        <v>235.11</v>
      </c>
      <c r="BJ7" s="38">
        <v>400.38</v>
      </c>
      <c r="BK7" s="38">
        <v>393.27</v>
      </c>
      <c r="BL7" s="38">
        <v>386.97</v>
      </c>
      <c r="BM7" s="38">
        <v>380.58</v>
      </c>
      <c r="BN7" s="38">
        <v>401.79</v>
      </c>
      <c r="BO7" s="38">
        <v>274.27</v>
      </c>
      <c r="BP7" s="38">
        <v>89.99</v>
      </c>
      <c r="BQ7" s="38">
        <v>92.57</v>
      </c>
      <c r="BR7" s="38">
        <v>88.55</v>
      </c>
      <c r="BS7" s="38">
        <v>85.63</v>
      </c>
      <c r="BT7" s="38">
        <v>86.45</v>
      </c>
      <c r="BU7" s="38">
        <v>96.56</v>
      </c>
      <c r="BV7" s="38">
        <v>100.47</v>
      </c>
      <c r="BW7" s="38">
        <v>101.72</v>
      </c>
      <c r="BX7" s="38">
        <v>102.38</v>
      </c>
      <c r="BY7" s="38">
        <v>100.12</v>
      </c>
      <c r="BZ7" s="38">
        <v>104.36</v>
      </c>
      <c r="CA7" s="38">
        <v>267.89999999999998</v>
      </c>
      <c r="CB7" s="38">
        <v>261.91000000000003</v>
      </c>
      <c r="CC7" s="38">
        <v>271</v>
      </c>
      <c r="CD7" s="38">
        <v>277.73</v>
      </c>
      <c r="CE7" s="38">
        <v>275.2</v>
      </c>
      <c r="CF7" s="38">
        <v>177.14</v>
      </c>
      <c r="CG7" s="38">
        <v>169.82</v>
      </c>
      <c r="CH7" s="38">
        <v>168.2</v>
      </c>
      <c r="CI7" s="38">
        <v>168.67</v>
      </c>
      <c r="CJ7" s="38">
        <v>174.97</v>
      </c>
      <c r="CK7" s="38">
        <v>165.71</v>
      </c>
      <c r="CL7" s="38">
        <v>66.94</v>
      </c>
      <c r="CM7" s="38">
        <v>63.1</v>
      </c>
      <c r="CN7" s="38">
        <v>63.93</v>
      </c>
      <c r="CO7" s="38">
        <v>63.61</v>
      </c>
      <c r="CP7" s="38">
        <v>64.84</v>
      </c>
      <c r="CQ7" s="38">
        <v>55.64</v>
      </c>
      <c r="CR7" s="38">
        <v>55.13</v>
      </c>
      <c r="CS7" s="38">
        <v>54.77</v>
      </c>
      <c r="CT7" s="38">
        <v>54.92</v>
      </c>
      <c r="CU7" s="38">
        <v>55.63</v>
      </c>
      <c r="CV7" s="38">
        <v>60.41</v>
      </c>
      <c r="CW7" s="38">
        <v>83.82</v>
      </c>
      <c r="CX7" s="38">
        <v>88.95</v>
      </c>
      <c r="CY7" s="38">
        <v>84.85</v>
      </c>
      <c r="CZ7" s="38">
        <v>82.89</v>
      </c>
      <c r="DA7" s="38">
        <v>80.2</v>
      </c>
      <c r="DB7" s="38">
        <v>83.09</v>
      </c>
      <c r="DC7" s="38">
        <v>83</v>
      </c>
      <c r="DD7" s="38">
        <v>82.89</v>
      </c>
      <c r="DE7" s="38">
        <v>82.66</v>
      </c>
      <c r="DF7" s="38">
        <v>82.04</v>
      </c>
      <c r="DG7" s="38">
        <v>89.93</v>
      </c>
      <c r="DH7" s="38">
        <v>30.37</v>
      </c>
      <c r="DI7" s="38">
        <v>44.04</v>
      </c>
      <c r="DJ7" s="38">
        <v>45.32</v>
      </c>
      <c r="DK7" s="38">
        <v>46.41</v>
      </c>
      <c r="DL7" s="38">
        <v>47.74</v>
      </c>
      <c r="DM7" s="38">
        <v>39.06</v>
      </c>
      <c r="DN7" s="38">
        <v>46.66</v>
      </c>
      <c r="DO7" s="38">
        <v>47.46</v>
      </c>
      <c r="DP7" s="38">
        <v>48.49</v>
      </c>
      <c r="DQ7" s="38">
        <v>48.05</v>
      </c>
      <c r="DR7" s="38">
        <v>48.12</v>
      </c>
      <c r="DS7" s="38">
        <v>9.24</v>
      </c>
      <c r="DT7" s="38">
        <v>10.87</v>
      </c>
      <c r="DU7" s="38">
        <v>10.81</v>
      </c>
      <c r="DV7" s="38">
        <v>10.61</v>
      </c>
      <c r="DW7" s="38">
        <v>10.35</v>
      </c>
      <c r="DX7" s="38">
        <v>8.8699999999999992</v>
      </c>
      <c r="DY7" s="38">
        <v>9.85</v>
      </c>
      <c r="DZ7" s="38">
        <v>9.7100000000000009</v>
      </c>
      <c r="EA7" s="38">
        <v>12.79</v>
      </c>
      <c r="EB7" s="38">
        <v>13.39</v>
      </c>
      <c r="EC7" s="38">
        <v>15.89</v>
      </c>
      <c r="ED7" s="38">
        <v>0.25</v>
      </c>
      <c r="EE7" s="38">
        <v>0.15</v>
      </c>
      <c r="EF7" s="38">
        <v>0.28999999999999998</v>
      </c>
      <c r="EG7" s="38">
        <v>0.61</v>
      </c>
      <c r="EH7" s="38">
        <v>0.33</v>
      </c>
      <c r="EI7" s="38">
        <v>0.67</v>
      </c>
      <c r="EJ7" s="38">
        <v>0.66</v>
      </c>
      <c r="EK7" s="38">
        <v>0.99</v>
      </c>
      <c r="EL7" s="38">
        <v>0.71</v>
      </c>
      <c r="EM7" s="38">
        <v>0.54</v>
      </c>
      <c r="EN7" s="38">
        <v>0.69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15">
      <c r="A9" s="41"/>
      <c r="B9" s="41" t="s">
        <v>112</v>
      </c>
      <c r="C9" s="41" t="s">
        <v>113</v>
      </c>
      <c r="D9" s="41" t="s">
        <v>114</v>
      </c>
      <c r="E9" s="41" t="s">
        <v>115</v>
      </c>
      <c r="F9" s="41" t="s">
        <v>116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末廣 悠人</cp:lastModifiedBy>
  <cp:lastPrinted>2019-02-26T01:47:04Z</cp:lastPrinted>
  <dcterms:created xsi:type="dcterms:W3CDTF">2018-12-03T08:37:48Z</dcterms:created>
  <dcterms:modified xsi:type="dcterms:W3CDTF">2019-02-26T01:47:07Z</dcterms:modified>
</cp:coreProperties>
</file>