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138/0xwSvM6Cs8G9WXGvUBL68qK6z77NmYFzImSivp+FbnuJn6/fK2DY2rKdUVNUHLZdmqaT7WKeRtWGUgnZQ==" workbookSaltValue="E4n2OQSmmD9VZYOd18X61Q==" workbookSpinCount="100000" lockStructure="1"/>
  <bookViews>
    <workbookView xWindow="10710" yWindow="45" windowWidth="9180" windowHeight="7635"/>
  </bookViews>
  <sheets>
    <sheet name="法適用_工業用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DS11" i="5"/>
  <c r="EB10" i="5"/>
  <c r="DR10" i="5"/>
  <c r="DQ10" i="5"/>
  <c r="DG10" i="5"/>
  <c r="CJ10" i="5"/>
  <c r="BZ10" i="5"/>
  <c r="BY10" i="5"/>
  <c r="BO10" i="5"/>
  <c r="AR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Q10" i="5"/>
  <c r="AU10" i="5"/>
  <c r="BE10" i="5"/>
  <c r="CI10" i="5"/>
  <c r="CM10" i="5"/>
  <c r="CW10" i="5"/>
  <c r="EA10" i="5"/>
  <c r="EE10" i="5"/>
  <c r="X10" i="5"/>
  <c r="BB10" i="5"/>
  <c r="BF10" i="5"/>
  <c r="BP10" i="5"/>
  <c r="CT10" i="5"/>
  <c r="CX10" i="5"/>
  <c r="DH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<sst xmlns="http://schemas.openxmlformats.org/spreadsheetml/2006/main" count="262" uniqueCount="109">
  <si>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</si>
  <si>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</si>
  <si>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</si>
  <si>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</si>
  <si>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</si>
  <si>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</si>
  <si>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</si>
  <si>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</si>
  <si>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</si>
  <si>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</si>
  <si>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</si>
  <si>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</si>
  <si>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</si>
  <si>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</si>
  <si>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</si>
  <si>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</si>
  <si>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</si>
  <si>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</si>
  <si>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</si>
  <si>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</si>
  <si>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</si>
  <si>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</si>
  <si>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</si>
  <si>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</si>
  <si>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</si>
  <si>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</si>
  <si>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</si>
  <si>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</si>
  <si>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</si>
  <si>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</si>
  <si>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</si>
  <si>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</si>
  <si>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</si>
  <si>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</si>
  <si>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</si>
  <si>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</si>
  <si>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</si>
  <si>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</si>
  <si>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</si>
  <si>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</si>
  <si>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</si>
  <si>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</si>
  <si>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</si>
  <si>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</si>
  <si>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</si>
  <si>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</si>
  <si>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</si>
  <si>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</si>
  <si>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</si>
  <si>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</si>
  <si>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</si>
  <si>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</si>
  <si>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</si>
  <si>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</si>
  <si>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</si>
  <si>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</si>
  <si>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</si>
  <si>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</si>
  <si>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</si>
  <si>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</si>
  <si>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</si>
  <si>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</si>
  <si>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</si>
  <si>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</si>
  <si>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</si>
  <si>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</si>
  <si>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</si>
  <si>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</si>
  <si>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</si>
  <si>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</si>
  <si>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</si>
  <si>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</si>
  <si>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</si>
  <si>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</si>
  <si>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</si>
  <si>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</si>
  <si>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</si>
  <si>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</si>
  <si>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</si>
  <si>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</si>
  <si>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</si>
  <si>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</si>
  <si>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</si>
  <si>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</si>
  <si>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</si>
  <si>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</si>
  <si>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</si>
  <si>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</si>
  <si>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</si>
  <si>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</si>
  <si>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402141</t>
  </si>
  <si>
    <t>46</t>
  </si>
  <si>
    <t>02</t>
  </si>
  <si>
    <t>0</t>
  </si>
  <si>
    <t>000</t>
  </si>
  <si>
    <t>福岡県　豊前市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</si>
  <si>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</si>
  <si>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</si>
  <si>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</si>
  <si>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</si>
  <si>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</si>
  <si>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</si>
  <si>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</si>
  <si>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</si>
  <si>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</si>
  <si>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</si>
  <si>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給水先事業所が１社のためその経営状況により大きく左右される。経常収支は１００％前後で推移しているが、さらなる上昇を図る必要がある。流動比率は類似団体より大きく支払能力について問題はない。</t>
    <phoneticPr fontId="5"/>
  </si>
  <si>
    <t>有形固定資産減価償却率が上昇傾向にあり、電機機械系の更新を今後検討する必要がある。管路については当分の間更新の必要性がない。</t>
    <phoneticPr fontId="5"/>
  </si>
  <si>
    <t>供給先事業所の将来的な増産計画や新規供給先ユーザー開拓に対応すべく、継続した安定供給に努め、財政状況の健全化と安定経営に取組む。また施設設備については、適切な修繕により長寿命化を図り、現有施設の実耐用年数を延伸するなどに取組むなど更新等について検討する。</t>
    <rPh sb="16" eb="18">
      <t>シンキ</t>
    </rPh>
    <rPh sb="18" eb="20">
      <t>キョウキュウ</t>
    </rPh>
    <rPh sb="20" eb="21">
      <t>サキ</t>
    </rPh>
    <rPh sb="25" eb="27">
      <t>カイタク</t>
    </rPh>
    <rPh sb="28" eb="30">
      <t>タイオウ</t>
    </rPh>
    <rPh sb="34" eb="36">
      <t>ケイゾク</t>
    </rPh>
    <rPh sb="38" eb="40">
      <t>アンテイ</t>
    </rPh>
    <rPh sb="40" eb="42">
      <t>キョウキュウ</t>
    </rPh>
    <rPh sb="43" eb="44">
      <t>ツト</t>
    </rPh>
    <rPh sb="51" eb="54">
      <t>ケンゼンカ</t>
    </rPh>
    <rPh sb="55" eb="57">
      <t>アンテイ</t>
    </rPh>
    <rPh sb="57" eb="59">
      <t>ケイエイ</t>
    </rPh>
    <rPh sb="60" eb="61">
      <t>ト</t>
    </rPh>
    <rPh sb="61" eb="62">
      <t>ク</t>
    </rPh>
    <rPh sb="66" eb="68">
      <t>シセツ</t>
    </rPh>
    <rPh sb="68" eb="70">
      <t>セツビ</t>
    </rPh>
    <rPh sb="76" eb="78">
      <t>テキセツ</t>
    </rPh>
    <rPh sb="79" eb="81">
      <t>シュウゼン</t>
    </rPh>
    <rPh sb="84" eb="85">
      <t>チョウ</t>
    </rPh>
    <rPh sb="85" eb="88">
      <t>ジュミョウカ</t>
    </rPh>
    <rPh sb="89" eb="90">
      <t>ハカ</t>
    </rPh>
    <rPh sb="92" eb="94">
      <t>ゲンユウ</t>
    </rPh>
    <rPh sb="94" eb="96">
      <t>シセツ</t>
    </rPh>
    <rPh sb="97" eb="98">
      <t>ジツ</t>
    </rPh>
    <rPh sb="98" eb="100">
      <t>タイヨウ</t>
    </rPh>
    <rPh sb="100" eb="102">
      <t>ネンスウ</t>
    </rPh>
    <rPh sb="103" eb="105">
      <t>エンシン</t>
    </rPh>
    <rPh sb="110" eb="111">
      <t>ト</t>
    </rPh>
    <rPh sb="111" eb="112">
      <t>ク</t>
    </rPh>
    <rPh sb="122" eb="124">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</si>
</sst>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54.83</c:v>
                </c:pt>
                <c:pt idx="1">
                  <c:v>57.82</c:v>
                </c:pt>
                <c:pt idx="2">
                  <c:v>60.81</c:v>
                </c:pt>
                <c:pt idx="3">
                  <c:v>63.79</c:v>
                </c:pt>
                <c:pt idx="4">
                  <c:v>65.319999999999993</c:v>
                </c:pt>
              </c:numCache>
            </c:numRef>
          </c:val>
          <c:extLst xmlns:c16r2="http://schemas.microsoft.com/office/drawing/2015/06/chart">
            <c:ext xmlns:c16="http://schemas.microsoft.com/office/drawing/2014/chart" uri="{C3380CC4-5D6E-409C-BE32-E72D297353CC}">
              <c16:uniqueId val="{00000000-DDE9-4C9D-92A5-DAD7B23DBE5F}"/>
            </c:ext>
          </c:extLst>
        </c:ser>
        <c:dLbls>
          <c:showLegendKey val="0"/>
          <c:showVal val="0"/>
          <c:showCatName val="0"/>
          <c:showSerName val="0"/>
          <c:showPercent val="0"/>
          <c:showBubbleSize val="0"/>
        </c:dLbls>
        <c:gapWidth val="150"/>
        <c:axId val="121033472"/>
        <c:axId val="13884211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53.32</c:v>
                </c:pt>
                <c:pt idx="2">
                  <c:v>53.4</c:v>
                </c:pt>
                <c:pt idx="3">
                  <c:v>53.49</c:v>
                </c:pt>
                <c:pt idx="4">
                  <c:v>54.3</c:v>
                </c:pt>
              </c:numCache>
            </c:numRef>
          </c:val>
          <c:smooth val="0"/>
          <c:extLst xmlns:c16r2="http://schemas.microsoft.com/office/drawing/2015/06/chart">
            <c:ext xmlns:c16="http://schemas.microsoft.com/office/drawing/2014/chart" uri="{C3380CC4-5D6E-409C-BE32-E72D297353CC}">
              <c16:uniqueId val="{00000001-DDE9-4C9D-92A5-DAD7B23DBE5F}"/>
            </c:ext>
          </c:extLst>
        </c:ser>
        <c:dLbls>
          <c:showLegendKey val="0"/>
          <c:showVal val="0"/>
          <c:showCatName val="0"/>
          <c:showSerName val="0"/>
          <c:showPercent val="0"/>
          <c:showBubbleSize val="0"/>
        </c:dLbls>
        <c:marker val="1"/>
        <c:smooth val="0"/>
        <c:axId val="121033472"/>
        <c:axId val="138842112"/>
      </c:lineChart>
      <c:catAx>
        <c:axId val="121033472"/>
        <c:scaling>
          <c:orientation val="minMax"/>
        </c:scaling>
        <c:delete val="1"/>
        <c:axPos val="b"/>
        <c:numFmt formatCode="General" sourceLinked="1"/>
        <c:majorTickMark val="none"/>
        <c:minorTickMark val="none"/>
        <c:tickLblPos val="none"/>
        <c:crossAx val="138842112"/>
        <c:crosses val="autoZero"/>
        <c:auto val="1"/>
        <c:lblAlgn val="ctr"/>
        <c:lblOffset val="100"/>
        <c:noMultiLvlLbl val="1"/>
      </c:catAx>
      <c:valAx>
        <c:axId val="1388421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210334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59-42DB-841A-55F268EFB6C7}"/>
            </c:ext>
          </c:extLst>
        </c:ser>
        <c:dLbls>
          <c:showLegendKey val="0"/>
          <c:showVal val="0"/>
          <c:showCatName val="0"/>
          <c:showSerName val="0"/>
          <c:showPercent val="0"/>
          <c:showBubbleSize val="0"/>
        </c:dLbls>
        <c:gapWidth val="150"/>
        <c:axId val="138691712"/>
        <c:axId val="13869363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115.82</c:v>
                </c:pt>
                <c:pt idx="2">
                  <c:v>118.97</c:v>
                </c:pt>
                <c:pt idx="3">
                  <c:v>121.15</c:v>
                </c:pt>
                <c:pt idx="4">
                  <c:v>125.8</c:v>
                </c:pt>
              </c:numCache>
            </c:numRef>
          </c:val>
          <c:smooth val="0"/>
          <c:extLst xmlns:c16r2="http://schemas.microsoft.com/office/drawing/2015/06/chart">
            <c:ext xmlns:c16="http://schemas.microsoft.com/office/drawing/2014/chart" uri="{C3380CC4-5D6E-409C-BE32-E72D297353CC}">
              <c16:uniqueId val="{00000001-C059-42DB-841A-55F268EFB6C7}"/>
            </c:ext>
          </c:extLst>
        </c:ser>
        <c:dLbls>
          <c:showLegendKey val="0"/>
          <c:showVal val="0"/>
          <c:showCatName val="0"/>
          <c:showSerName val="0"/>
          <c:showPercent val="0"/>
          <c:showBubbleSize val="0"/>
        </c:dLbls>
        <c:marker val="1"/>
        <c:smooth val="0"/>
        <c:axId val="138691712"/>
        <c:axId val="138693632"/>
      </c:lineChart>
      <c:catAx>
        <c:axId val="138691712"/>
        <c:scaling>
          <c:orientation val="minMax"/>
        </c:scaling>
        <c:delete val="1"/>
        <c:axPos val="b"/>
        <c:numFmt formatCode="General" sourceLinked="1"/>
        <c:majorTickMark val="none"/>
        <c:minorTickMark val="none"/>
        <c:tickLblPos val="none"/>
        <c:crossAx val="138693632"/>
        <c:crosses val="autoZero"/>
        <c:auto val="1"/>
        <c:lblAlgn val="ctr"/>
        <c:lblOffset val="100"/>
        <c:noMultiLvlLbl val="1"/>
      </c:catAx>
      <c:valAx>
        <c:axId val="1386936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386917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104.45</c:v>
                </c:pt>
                <c:pt idx="1">
                  <c:v>108.18</c:v>
                </c:pt>
                <c:pt idx="2">
                  <c:v>102.82</c:v>
                </c:pt>
                <c:pt idx="3">
                  <c:v>99.67</c:v>
                </c:pt>
                <c:pt idx="4">
                  <c:v>101.96</c:v>
                </c:pt>
              </c:numCache>
            </c:numRef>
          </c:val>
          <c:extLst xmlns:c16r2="http://schemas.microsoft.com/office/drawing/2015/06/chart">
            <c:ext xmlns:c16="http://schemas.microsoft.com/office/drawing/2014/chart" uri="{C3380CC4-5D6E-409C-BE32-E72D297353CC}">
              <c16:uniqueId val="{00000000-C436-4EDF-8422-AB3D432683AE}"/>
            </c:ext>
          </c:extLst>
        </c:ser>
        <c:dLbls>
          <c:showLegendKey val="0"/>
          <c:showVal val="0"/>
          <c:showCatName val="0"/>
          <c:showSerName val="0"/>
          <c:showPercent val="0"/>
          <c:showBubbleSize val="0"/>
        </c:dLbls>
        <c:gapWidth val="150"/>
        <c:axId val="139862784"/>
        <c:axId val="1398647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120</c:v>
                </c:pt>
                <c:pt idx="2">
                  <c:v>113.67</c:v>
                </c:pt>
                <c:pt idx="3">
                  <c:v>110.79</c:v>
                </c:pt>
                <c:pt idx="4">
                  <c:v>108.76</c:v>
                </c:pt>
              </c:numCache>
            </c:numRef>
          </c:val>
          <c:smooth val="0"/>
          <c:extLst xmlns:c16r2="http://schemas.microsoft.com/office/drawing/2015/06/chart">
            <c:ext xmlns:c16="http://schemas.microsoft.com/office/drawing/2014/chart" uri="{C3380CC4-5D6E-409C-BE32-E72D297353CC}">
              <c16:uniqueId val="{00000001-C436-4EDF-8422-AB3D432683AE}"/>
            </c:ext>
          </c:extLst>
        </c:ser>
        <c:dLbls>
          <c:showLegendKey val="0"/>
          <c:showVal val="0"/>
          <c:showCatName val="0"/>
          <c:showSerName val="0"/>
          <c:showPercent val="0"/>
          <c:showBubbleSize val="0"/>
        </c:dLbls>
        <c:marker val="1"/>
        <c:smooth val="0"/>
        <c:axId val="139862784"/>
        <c:axId val="139864704"/>
      </c:lineChart>
      <c:catAx>
        <c:axId val="139862784"/>
        <c:scaling>
          <c:orientation val="minMax"/>
        </c:scaling>
        <c:delete val="1"/>
        <c:axPos val="b"/>
        <c:numFmt formatCode="General" sourceLinked="1"/>
        <c:majorTickMark val="none"/>
        <c:minorTickMark val="none"/>
        <c:tickLblPos val="none"/>
        <c:crossAx val="139864704"/>
        <c:crosses val="autoZero"/>
        <c:auto val="1"/>
        <c:lblAlgn val="ctr"/>
        <c:lblOffset val="100"/>
        <c:noMultiLvlLbl val="1"/>
      </c:catAx>
      <c:valAx>
        <c:axId val="1398647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398627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3F-47A2-B842-B364CC0041F5}"/>
            </c:ext>
          </c:extLst>
        </c:ser>
        <c:dLbls>
          <c:showLegendKey val="0"/>
          <c:showVal val="0"/>
          <c:showCatName val="0"/>
          <c:showSerName val="0"/>
          <c:showPercent val="0"/>
          <c:showBubbleSize val="0"/>
        </c:dLbls>
        <c:gapWidth val="150"/>
        <c:axId val="139782400"/>
        <c:axId val="139847168"/>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3.56</c:v>
                </c:pt>
                <c:pt idx="2">
                  <c:v>3.46</c:v>
                </c:pt>
                <c:pt idx="3">
                  <c:v>3.28</c:v>
                </c:pt>
                <c:pt idx="4">
                  <c:v>4.66</c:v>
                </c:pt>
              </c:numCache>
            </c:numRef>
          </c:val>
          <c:smooth val="0"/>
          <c:extLst xmlns:c16r2="http://schemas.microsoft.com/office/drawing/2015/06/chart">
            <c:ext xmlns:c16="http://schemas.microsoft.com/office/drawing/2014/chart" uri="{C3380CC4-5D6E-409C-BE32-E72D297353CC}">
              <c16:uniqueId val="{00000001-CD3F-47A2-B842-B364CC0041F5}"/>
            </c:ext>
          </c:extLst>
        </c:ser>
        <c:dLbls>
          <c:showLegendKey val="0"/>
          <c:showVal val="0"/>
          <c:showCatName val="0"/>
          <c:showSerName val="0"/>
          <c:showPercent val="0"/>
          <c:showBubbleSize val="0"/>
        </c:dLbls>
        <c:marker val="1"/>
        <c:smooth val="0"/>
        <c:axId val="139782400"/>
        <c:axId val="139847168"/>
      </c:lineChart>
      <c:catAx>
        <c:axId val="139782400"/>
        <c:scaling>
          <c:orientation val="minMax"/>
        </c:scaling>
        <c:delete val="1"/>
        <c:axPos val="b"/>
        <c:numFmt formatCode="General" sourceLinked="1"/>
        <c:majorTickMark val="none"/>
        <c:minorTickMark val="none"/>
        <c:tickLblPos val="none"/>
        <c:crossAx val="139847168"/>
        <c:crosses val="autoZero"/>
        <c:auto val="1"/>
        <c:lblAlgn val="ctr"/>
        <c:lblOffset val="100"/>
        <c:noMultiLvlLbl val="1"/>
      </c:catAx>
      <c:valAx>
        <c:axId val="1398471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397824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DB-4537-A477-E3FDE079DE8B}"/>
            </c:ext>
          </c:extLst>
        </c:ser>
        <c:dLbls>
          <c:showLegendKey val="0"/>
          <c:showVal val="0"/>
          <c:showCatName val="0"/>
          <c:showSerName val="0"/>
          <c:showPercent val="0"/>
          <c:showBubbleSize val="0"/>
        </c:dLbls>
        <c:gapWidth val="150"/>
        <c:axId val="142296192"/>
        <c:axId val="14229811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0.06</c:v>
                </c:pt>
                <c:pt idx="2">
                  <c:v>0.13</c:v>
                </c:pt>
                <c:pt idx="3">
                  <c:v>0.02</c:v>
                </c:pt>
                <c:pt idx="4">
                  <c:v>0.06</c:v>
                </c:pt>
              </c:numCache>
            </c:numRef>
          </c:val>
          <c:smooth val="0"/>
          <c:extLst xmlns:c16r2="http://schemas.microsoft.com/office/drawing/2015/06/chart">
            <c:ext xmlns:c16="http://schemas.microsoft.com/office/drawing/2014/chart" uri="{C3380CC4-5D6E-409C-BE32-E72D297353CC}">
              <c16:uniqueId val="{00000001-2FDB-4537-A477-E3FDE079DE8B}"/>
            </c:ext>
          </c:extLst>
        </c:ser>
        <c:dLbls>
          <c:showLegendKey val="0"/>
          <c:showVal val="0"/>
          <c:showCatName val="0"/>
          <c:showSerName val="0"/>
          <c:showPercent val="0"/>
          <c:showBubbleSize val="0"/>
        </c:dLbls>
        <c:marker val="1"/>
        <c:smooth val="0"/>
        <c:axId val="142296192"/>
        <c:axId val="142298112"/>
      </c:lineChart>
      <c:catAx>
        <c:axId val="142296192"/>
        <c:scaling>
          <c:orientation val="minMax"/>
        </c:scaling>
        <c:delete val="1"/>
        <c:axPos val="b"/>
        <c:numFmt formatCode="General" sourceLinked="1"/>
        <c:majorTickMark val="none"/>
        <c:minorTickMark val="none"/>
        <c:tickLblPos val="none"/>
        <c:crossAx val="142298112"/>
        <c:crosses val="autoZero"/>
        <c:auto val="1"/>
        <c:lblAlgn val="ctr"/>
        <c:lblOffset val="100"/>
        <c:noMultiLvlLbl val="1"/>
      </c:catAx>
      <c:valAx>
        <c:axId val="1422981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422961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1049.6400000000001</c:v>
                </c:pt>
                <c:pt idx="1">
                  <c:v>1149.42</c:v>
                </c:pt>
                <c:pt idx="2">
                  <c:v>1214.4100000000001</c:v>
                </c:pt>
                <c:pt idx="3">
                  <c:v>1430.78</c:v>
                </c:pt>
                <c:pt idx="4">
                  <c:v>1425.41</c:v>
                </c:pt>
              </c:numCache>
            </c:numRef>
          </c:val>
          <c:extLst xmlns:c16r2="http://schemas.microsoft.com/office/drawing/2015/06/chart">
            <c:ext xmlns:c16="http://schemas.microsoft.com/office/drawing/2014/chart" uri="{C3380CC4-5D6E-409C-BE32-E72D297353CC}">
              <c16:uniqueId val="{00000000-0D61-47B6-952B-DDE23D7F7256}"/>
            </c:ext>
          </c:extLst>
        </c:ser>
        <c:dLbls>
          <c:showLegendKey val="0"/>
          <c:showVal val="0"/>
          <c:showCatName val="0"/>
          <c:showSerName val="0"/>
          <c:showPercent val="0"/>
          <c:showBubbleSize val="0"/>
        </c:dLbls>
        <c:gapWidth val="150"/>
        <c:axId val="82165120"/>
        <c:axId val="8395315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549.77</c:v>
                </c:pt>
                <c:pt idx="2">
                  <c:v>730.25</c:v>
                </c:pt>
                <c:pt idx="3">
                  <c:v>868.31</c:v>
                </c:pt>
                <c:pt idx="4">
                  <c:v>732.52</c:v>
                </c:pt>
              </c:numCache>
            </c:numRef>
          </c:val>
          <c:smooth val="0"/>
          <c:extLst xmlns:c16r2="http://schemas.microsoft.com/office/drawing/2015/06/chart">
            <c:ext xmlns:c16="http://schemas.microsoft.com/office/drawing/2014/chart" uri="{C3380CC4-5D6E-409C-BE32-E72D297353CC}">
              <c16:uniqueId val="{00000001-0D61-47B6-952B-DDE23D7F7256}"/>
            </c:ext>
          </c:extLst>
        </c:ser>
        <c:dLbls>
          <c:showLegendKey val="0"/>
          <c:showVal val="0"/>
          <c:showCatName val="0"/>
          <c:showSerName val="0"/>
          <c:showPercent val="0"/>
          <c:showBubbleSize val="0"/>
        </c:dLbls>
        <c:marker val="1"/>
        <c:smooth val="0"/>
        <c:axId val="82165120"/>
        <c:axId val="83953152"/>
      </c:lineChart>
      <c:catAx>
        <c:axId val="82165120"/>
        <c:scaling>
          <c:orientation val="minMax"/>
        </c:scaling>
        <c:delete val="1"/>
        <c:axPos val="b"/>
        <c:numFmt formatCode="General" sourceLinked="1"/>
        <c:majorTickMark val="none"/>
        <c:minorTickMark val="none"/>
        <c:tickLblPos val="none"/>
        <c:crossAx val="83953152"/>
        <c:crosses val="autoZero"/>
        <c:auto val="1"/>
        <c:lblAlgn val="ctr"/>
        <c:lblOffset val="100"/>
        <c:noMultiLvlLbl val="1"/>
      </c:catAx>
      <c:valAx>
        <c:axId val="839531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21651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647.82000000000005</c:v>
                </c:pt>
                <c:pt idx="1">
                  <c:v>596.41999999999996</c:v>
                </c:pt>
                <c:pt idx="2">
                  <c:v>521.80999999999995</c:v>
                </c:pt>
                <c:pt idx="3">
                  <c:v>491.95</c:v>
                </c:pt>
                <c:pt idx="4">
                  <c:v>466.86</c:v>
                </c:pt>
              </c:numCache>
            </c:numRef>
          </c:val>
          <c:extLst xmlns:c16r2="http://schemas.microsoft.com/office/drawing/2015/06/chart">
            <c:ext xmlns:c16="http://schemas.microsoft.com/office/drawing/2014/chart" uri="{C3380CC4-5D6E-409C-BE32-E72D297353CC}">
              <c16:uniqueId val="{00000000-B75F-46A3-A565-25B175052693}"/>
            </c:ext>
          </c:extLst>
        </c:ser>
        <c:dLbls>
          <c:showLegendKey val="0"/>
          <c:showVal val="0"/>
          <c:showCatName val="0"/>
          <c:showSerName val="0"/>
          <c:showPercent val="0"/>
          <c:showBubbleSize val="0"/>
        </c:dLbls>
        <c:gapWidth val="150"/>
        <c:axId val="83971072"/>
        <c:axId val="84608128"/>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536.28</c:v>
                </c:pt>
                <c:pt idx="2">
                  <c:v>514.66</c:v>
                </c:pt>
                <c:pt idx="3">
                  <c:v>504.81</c:v>
                </c:pt>
                <c:pt idx="4">
                  <c:v>498.01</c:v>
                </c:pt>
              </c:numCache>
            </c:numRef>
          </c:val>
          <c:smooth val="0"/>
          <c:extLst xmlns:c16r2="http://schemas.microsoft.com/office/drawing/2015/06/chart">
            <c:ext xmlns:c16="http://schemas.microsoft.com/office/drawing/2014/chart" uri="{C3380CC4-5D6E-409C-BE32-E72D297353CC}">
              <c16:uniqueId val="{00000001-B75F-46A3-A565-25B175052693}"/>
            </c:ext>
          </c:extLst>
        </c:ser>
        <c:dLbls>
          <c:showLegendKey val="0"/>
          <c:showVal val="0"/>
          <c:showCatName val="0"/>
          <c:showSerName val="0"/>
          <c:showPercent val="0"/>
          <c:showBubbleSize val="0"/>
        </c:dLbls>
        <c:marker val="1"/>
        <c:smooth val="0"/>
        <c:axId val="83971072"/>
        <c:axId val="84608128"/>
      </c:lineChart>
      <c:catAx>
        <c:axId val="83971072"/>
        <c:scaling>
          <c:orientation val="minMax"/>
        </c:scaling>
        <c:delete val="1"/>
        <c:axPos val="b"/>
        <c:numFmt formatCode="General" sourceLinked="1"/>
        <c:majorTickMark val="none"/>
        <c:minorTickMark val="none"/>
        <c:tickLblPos val="none"/>
        <c:crossAx val="84608128"/>
        <c:crosses val="autoZero"/>
        <c:auto val="1"/>
        <c:lblAlgn val="ctr"/>
        <c:lblOffset val="100"/>
        <c:noMultiLvlLbl val="1"/>
      </c:catAx>
      <c:valAx>
        <c:axId val="846081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39710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76.680000000000007</c:v>
                </c:pt>
                <c:pt idx="1">
                  <c:v>79.900000000000006</c:v>
                </c:pt>
                <c:pt idx="2">
                  <c:v>82.41</c:v>
                </c:pt>
                <c:pt idx="3">
                  <c:v>79.42</c:v>
                </c:pt>
                <c:pt idx="4">
                  <c:v>73.099999999999994</c:v>
                </c:pt>
              </c:numCache>
            </c:numRef>
          </c:val>
          <c:extLst xmlns:c16r2="http://schemas.microsoft.com/office/drawing/2015/06/chart">
            <c:ext xmlns:c16="http://schemas.microsoft.com/office/drawing/2014/chart" uri="{C3380CC4-5D6E-409C-BE32-E72D297353CC}">
              <c16:uniqueId val="{00000000-FB5C-4526-BC55-0C5C1F636854}"/>
            </c:ext>
          </c:extLst>
        </c:ser>
        <c:dLbls>
          <c:showLegendKey val="0"/>
          <c:showVal val="0"/>
          <c:showCatName val="0"/>
          <c:showSerName val="0"/>
          <c:showPercent val="0"/>
          <c:showBubbleSize val="0"/>
        </c:dLbls>
        <c:gapWidth val="150"/>
        <c:axId val="84630144"/>
        <c:axId val="846487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100.54</c:v>
                </c:pt>
                <c:pt idx="2">
                  <c:v>95.99</c:v>
                </c:pt>
                <c:pt idx="3">
                  <c:v>94.91</c:v>
                </c:pt>
                <c:pt idx="4">
                  <c:v>90.22</c:v>
                </c:pt>
              </c:numCache>
            </c:numRef>
          </c:val>
          <c:smooth val="0"/>
          <c:extLst xmlns:c16r2="http://schemas.microsoft.com/office/drawing/2015/06/chart">
            <c:ext xmlns:c16="http://schemas.microsoft.com/office/drawing/2014/chart" uri="{C3380CC4-5D6E-409C-BE32-E72D297353CC}">
              <c16:uniqueId val="{00000001-FB5C-4526-BC55-0C5C1F636854}"/>
            </c:ext>
          </c:extLst>
        </c:ser>
        <c:dLbls>
          <c:showLegendKey val="0"/>
          <c:showVal val="0"/>
          <c:showCatName val="0"/>
          <c:showSerName val="0"/>
          <c:showPercent val="0"/>
          <c:showBubbleSize val="0"/>
        </c:dLbls>
        <c:marker val="1"/>
        <c:smooth val="0"/>
        <c:axId val="84630144"/>
        <c:axId val="84648704"/>
      </c:lineChart>
      <c:catAx>
        <c:axId val="84630144"/>
        <c:scaling>
          <c:orientation val="minMax"/>
        </c:scaling>
        <c:delete val="1"/>
        <c:axPos val="b"/>
        <c:numFmt formatCode="General" sourceLinked="1"/>
        <c:majorTickMark val="none"/>
        <c:minorTickMark val="none"/>
        <c:tickLblPos val="none"/>
        <c:crossAx val="84648704"/>
        <c:crosses val="autoZero"/>
        <c:auto val="1"/>
        <c:lblAlgn val="ctr"/>
        <c:lblOffset val="100"/>
        <c:noMultiLvlLbl val="1"/>
      </c:catAx>
      <c:valAx>
        <c:axId val="846487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46301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58.16</c:v>
                </c:pt>
                <c:pt idx="1">
                  <c:v>56.3</c:v>
                </c:pt>
                <c:pt idx="2">
                  <c:v>54.74</c:v>
                </c:pt>
                <c:pt idx="3">
                  <c:v>56.75</c:v>
                </c:pt>
                <c:pt idx="4">
                  <c:v>61.45</c:v>
                </c:pt>
              </c:numCache>
            </c:numRef>
          </c:val>
          <c:extLst xmlns:c16r2="http://schemas.microsoft.com/office/drawing/2015/06/chart">
            <c:ext xmlns:c16="http://schemas.microsoft.com/office/drawing/2014/chart" uri="{C3380CC4-5D6E-409C-BE32-E72D297353CC}">
              <c16:uniqueId val="{00000000-27F4-4E12-921A-545403E0540C}"/>
            </c:ext>
          </c:extLst>
        </c:ser>
        <c:dLbls>
          <c:showLegendKey val="0"/>
          <c:showVal val="0"/>
          <c:showCatName val="0"/>
          <c:showSerName val="0"/>
          <c:showPercent val="0"/>
          <c:showBubbleSize val="0"/>
        </c:dLbls>
        <c:gapWidth val="150"/>
        <c:axId val="84670720"/>
        <c:axId val="8474662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42.19</c:v>
                </c:pt>
                <c:pt idx="2">
                  <c:v>44.55</c:v>
                </c:pt>
                <c:pt idx="3">
                  <c:v>47.36</c:v>
                </c:pt>
                <c:pt idx="4">
                  <c:v>49.94</c:v>
                </c:pt>
              </c:numCache>
            </c:numRef>
          </c:val>
          <c:smooth val="0"/>
          <c:extLst xmlns:c16r2="http://schemas.microsoft.com/office/drawing/2015/06/chart">
            <c:ext xmlns:c16="http://schemas.microsoft.com/office/drawing/2014/chart" uri="{C3380CC4-5D6E-409C-BE32-E72D297353CC}">
              <c16:uniqueId val="{00000001-27F4-4E12-921A-545403E0540C}"/>
            </c:ext>
          </c:extLst>
        </c:ser>
        <c:dLbls>
          <c:showLegendKey val="0"/>
          <c:showVal val="0"/>
          <c:showCatName val="0"/>
          <c:showSerName val="0"/>
          <c:showPercent val="0"/>
          <c:showBubbleSize val="0"/>
        </c:dLbls>
        <c:marker val="1"/>
        <c:smooth val="0"/>
        <c:axId val="84670720"/>
        <c:axId val="84746624"/>
      </c:lineChart>
      <c:catAx>
        <c:axId val="84670720"/>
        <c:scaling>
          <c:orientation val="minMax"/>
        </c:scaling>
        <c:delete val="1"/>
        <c:axPos val="b"/>
        <c:numFmt formatCode="General" sourceLinked="1"/>
        <c:majorTickMark val="none"/>
        <c:minorTickMark val="none"/>
        <c:tickLblPos val="none"/>
        <c:crossAx val="84746624"/>
        <c:crosses val="autoZero"/>
        <c:auto val="1"/>
        <c:lblAlgn val="ctr"/>
        <c:lblOffset val="100"/>
        <c:noMultiLvlLbl val="1"/>
      </c:catAx>
      <c:valAx>
        <c:axId val="847466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46707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37.39</c:v>
                </c:pt>
                <c:pt idx="1">
                  <c:v>37.78</c:v>
                </c:pt>
                <c:pt idx="2">
                  <c:v>40.61</c:v>
                </c:pt>
                <c:pt idx="3">
                  <c:v>39.44</c:v>
                </c:pt>
                <c:pt idx="4">
                  <c:v>38.11</c:v>
                </c:pt>
              </c:numCache>
            </c:numRef>
          </c:val>
          <c:extLst xmlns:c16r2="http://schemas.microsoft.com/office/drawing/2015/06/chart">
            <c:ext xmlns:c16="http://schemas.microsoft.com/office/drawing/2014/chart" uri="{C3380CC4-5D6E-409C-BE32-E72D297353CC}">
              <c16:uniqueId val="{00000000-508E-4F91-AD9C-F28B4513F56A}"/>
            </c:ext>
          </c:extLst>
        </c:ser>
        <c:dLbls>
          <c:showLegendKey val="0"/>
          <c:showVal val="0"/>
          <c:showCatName val="0"/>
          <c:showSerName val="0"/>
          <c:showPercent val="0"/>
          <c:showBubbleSize val="0"/>
        </c:dLbls>
        <c:gapWidth val="150"/>
        <c:axId val="89421696"/>
        <c:axId val="8942387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35.54</c:v>
                </c:pt>
                <c:pt idx="2">
                  <c:v>35.24</c:v>
                </c:pt>
                <c:pt idx="3">
                  <c:v>35.22</c:v>
                </c:pt>
                <c:pt idx="4">
                  <c:v>34.92</c:v>
                </c:pt>
              </c:numCache>
            </c:numRef>
          </c:val>
          <c:smooth val="0"/>
          <c:extLst xmlns:c16r2="http://schemas.microsoft.com/office/drawing/2015/06/chart">
            <c:ext xmlns:c16="http://schemas.microsoft.com/office/drawing/2014/chart" uri="{C3380CC4-5D6E-409C-BE32-E72D297353CC}">
              <c16:uniqueId val="{00000001-508E-4F91-AD9C-F28B4513F56A}"/>
            </c:ext>
          </c:extLst>
        </c:ser>
        <c:dLbls>
          <c:showLegendKey val="0"/>
          <c:showVal val="0"/>
          <c:showCatName val="0"/>
          <c:showSerName val="0"/>
          <c:showPercent val="0"/>
          <c:showBubbleSize val="0"/>
        </c:dLbls>
        <c:marker val="1"/>
        <c:smooth val="0"/>
        <c:axId val="89421696"/>
        <c:axId val="89423872"/>
      </c:lineChart>
      <c:catAx>
        <c:axId val="89421696"/>
        <c:scaling>
          <c:orientation val="minMax"/>
        </c:scaling>
        <c:delete val="1"/>
        <c:axPos val="b"/>
        <c:numFmt formatCode="General" sourceLinked="1"/>
        <c:majorTickMark val="none"/>
        <c:minorTickMark val="none"/>
        <c:tickLblPos val="none"/>
        <c:crossAx val="89423872"/>
        <c:crosses val="autoZero"/>
        <c:auto val="1"/>
        <c:lblAlgn val="ctr"/>
        <c:lblOffset val="100"/>
        <c:noMultiLvlLbl val="1"/>
      </c:catAx>
      <c:valAx>
        <c:axId val="894238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94216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19.440000000000001</c:v>
                </c:pt>
                <c:pt idx="1">
                  <c:v>19.440000000000001</c:v>
                </c:pt>
                <c:pt idx="2">
                  <c:v>19.440000000000001</c:v>
                </c:pt>
                <c:pt idx="3">
                  <c:v>19.440000000000001</c:v>
                </c:pt>
                <c:pt idx="4">
                  <c:v>19.440000000000001</c:v>
                </c:pt>
              </c:numCache>
            </c:numRef>
          </c:val>
          <c:extLst xmlns:c16r2="http://schemas.microsoft.com/office/drawing/2015/06/chart">
            <c:ext xmlns:c16="http://schemas.microsoft.com/office/drawing/2014/chart" uri="{C3380CC4-5D6E-409C-BE32-E72D297353CC}">
              <c16:uniqueId val="{00000000-5015-47D0-9C72-860739463E3D}"/>
            </c:ext>
          </c:extLst>
        </c:ser>
        <c:dLbls>
          <c:showLegendKey val="0"/>
          <c:showVal val="0"/>
          <c:showCatName val="0"/>
          <c:showSerName val="0"/>
          <c:showPercent val="0"/>
          <c:showBubbleSize val="0"/>
        </c:dLbls>
        <c:gapWidth val="150"/>
        <c:axId val="89560576"/>
        <c:axId val="89562496"/>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50.81</c:v>
                </c:pt>
                <c:pt idx="2">
                  <c:v>50.28</c:v>
                </c:pt>
                <c:pt idx="3">
                  <c:v>51.42</c:v>
                </c:pt>
                <c:pt idx="4">
                  <c:v>50.9</c:v>
                </c:pt>
              </c:numCache>
            </c:numRef>
          </c:val>
          <c:smooth val="0"/>
          <c:extLst xmlns:c16r2="http://schemas.microsoft.com/office/drawing/2015/06/chart">
            <c:ext xmlns:c16="http://schemas.microsoft.com/office/drawing/2014/chart" uri="{C3380CC4-5D6E-409C-BE32-E72D297353CC}">
              <c16:uniqueId val="{00000001-5015-47D0-9C72-860739463E3D}"/>
            </c:ext>
          </c:extLst>
        </c:ser>
        <c:dLbls>
          <c:showLegendKey val="0"/>
          <c:showVal val="0"/>
          <c:showCatName val="0"/>
          <c:showSerName val="0"/>
          <c:showPercent val="0"/>
          <c:showBubbleSize val="0"/>
        </c:dLbls>
        <c:marker val="1"/>
        <c:smooth val="0"/>
        <c:axId val="89560576"/>
        <c:axId val="89562496"/>
      </c:lineChart>
      <c:catAx>
        <c:axId val="89560576"/>
        <c:scaling>
          <c:orientation val="minMax"/>
        </c:scaling>
        <c:delete val="1"/>
        <c:axPos val="b"/>
        <c:numFmt formatCode="General" sourceLinked="1"/>
        <c:majorTickMark val="none"/>
        <c:minorTickMark val="none"/>
        <c:tickLblPos val="none"/>
        <c:crossAx val="89562496"/>
        <c:crosses val="autoZero"/>
        <c:auto val="1"/>
        <c:lblAlgn val="ctr"/>
        <c:lblOffset val="100"/>
        <c:noMultiLvlLbl val="1"/>
      </c:catAx>
      <c:valAx>
        <c:axId val="895624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95605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QX1" zoomScaleNormal="100" workbookViewId="0">
      <selection activeCell="TA1" sqref="TA1"/>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福岡県　豊前市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1800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極小規模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686</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77.5</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350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104.45</v>
      </c>
      <c r="Y32" s="129"/>
      <c r="Z32" s="129"/>
      <c r="AA32" s="129"/>
      <c r="AB32" s="129"/>
      <c r="AC32" s="129"/>
      <c r="AD32" s="129"/>
      <c r="AE32" s="129"/>
      <c r="AF32" s="129"/>
      <c r="AG32" s="129"/>
      <c r="AH32" s="129"/>
      <c r="AI32" s="129"/>
      <c r="AJ32" s="129"/>
      <c r="AK32" s="129"/>
      <c r="AL32" s="129"/>
      <c r="AM32" s="129"/>
      <c r="AN32" s="129"/>
      <c r="AO32" s="129"/>
      <c r="AP32" s="129"/>
      <c r="AQ32" s="130"/>
      <c r="AR32" s="128">
        <f>データ!U6</f>
        <v>108.18</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102.82</v>
      </c>
      <c r="BM32" s="129"/>
      <c r="BN32" s="129"/>
      <c r="BO32" s="129"/>
      <c r="BP32" s="129"/>
      <c r="BQ32" s="129"/>
      <c r="BR32" s="129"/>
      <c r="BS32" s="129"/>
      <c r="BT32" s="129"/>
      <c r="BU32" s="129"/>
      <c r="BV32" s="129"/>
      <c r="BW32" s="129"/>
      <c r="BX32" s="129"/>
      <c r="BY32" s="129"/>
      <c r="BZ32" s="129"/>
      <c r="CA32" s="129"/>
      <c r="CB32" s="129"/>
      <c r="CC32" s="129"/>
      <c r="CD32" s="129"/>
      <c r="CE32" s="130"/>
      <c r="CF32" s="128">
        <f>データ!W6</f>
        <v>99.67</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101.96</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1049.6400000000001</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1149.42</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1214.4100000000001</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1430.78</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1425.41</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647.82000000000005</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596.41999999999996</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521.80999999999995</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491.95</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466.86</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118.03</v>
      </c>
      <c r="Y33" s="129"/>
      <c r="Z33" s="129"/>
      <c r="AA33" s="129"/>
      <c r="AB33" s="129"/>
      <c r="AC33" s="129"/>
      <c r="AD33" s="129"/>
      <c r="AE33" s="129"/>
      <c r="AF33" s="129"/>
      <c r="AG33" s="129"/>
      <c r="AH33" s="129"/>
      <c r="AI33" s="129"/>
      <c r="AJ33" s="129"/>
      <c r="AK33" s="129"/>
      <c r="AL33" s="129"/>
      <c r="AM33" s="129"/>
      <c r="AN33" s="129"/>
      <c r="AO33" s="129"/>
      <c r="AP33" s="129"/>
      <c r="AQ33" s="130"/>
      <c r="AR33" s="128">
        <f>データ!Z6</f>
        <v>120</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113.67</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110.79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108.76</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101.87</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115.82</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118.97</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121.15</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125.8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742.59</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549.77</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730.25</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868.31</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732.52</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430.97</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536.28</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514.66</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504.81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498.01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107</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76.680000000000007</v>
      </c>
      <c r="Y55" s="129"/>
      <c r="Z55" s="129"/>
      <c r="AA55" s="129"/>
      <c r="AB55" s="129"/>
      <c r="AC55" s="129"/>
      <c r="AD55" s="129"/>
      <c r="AE55" s="129"/>
      <c r="AF55" s="129"/>
      <c r="AG55" s="129"/>
      <c r="AH55" s="129"/>
      <c r="AI55" s="129"/>
      <c r="AJ55" s="129"/>
      <c r="AK55" s="129"/>
      <c r="AL55" s="129"/>
      <c r="AM55" s="129"/>
      <c r="AN55" s="129"/>
      <c r="AO55" s="129"/>
      <c r="AP55" s="129"/>
      <c r="AQ55" s="130"/>
      <c r="AR55" s="128">
        <f>データ!BM6</f>
        <v>79.900000000000006</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82.41</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79.42</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73.099999999999994</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58.16</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56.3</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54.74</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56.75</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61.45</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37.39</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37.78</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40.61</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39.44</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38.11</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19.440000000000001</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19.440000000000001</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19.440000000000001</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19.440000000000001</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19.440000000000001</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100.16</v>
      </c>
      <c r="Y56" s="129"/>
      <c r="Z56" s="129"/>
      <c r="AA56" s="129"/>
      <c r="AB56" s="129"/>
      <c r="AC56" s="129"/>
      <c r="AD56" s="129"/>
      <c r="AE56" s="129"/>
      <c r="AF56" s="129"/>
      <c r="AG56" s="129"/>
      <c r="AH56" s="129"/>
      <c r="AI56" s="129"/>
      <c r="AJ56" s="129"/>
      <c r="AK56" s="129"/>
      <c r="AL56" s="129"/>
      <c r="AM56" s="129"/>
      <c r="AN56" s="129"/>
      <c r="AO56" s="129"/>
      <c r="AP56" s="129"/>
      <c r="AQ56" s="130"/>
      <c r="AR56" s="128">
        <f>データ!BR6</f>
        <v>100.54</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95.99</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94.91</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90.22</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42.5</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42.19</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44.55</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47.36</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49.94</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35.909999999999997</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35.54</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35.24</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35.22</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34.92</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52.54</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50.81</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50.28</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51.42</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50.9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108</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54.83</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57.82</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60.81</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63.79</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65.319999999999993</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0</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0</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0</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0</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0</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53.92</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53.32</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53.4</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53.49</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54.3</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3.4</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3.56</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3.46</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3.28</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4.66</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0.19</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0.06</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0.13</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0.02</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0.06</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37</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38</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njE0TsVsqX8SXK2CCelb9J2CiZGTcRwTrBEUy8o3x0as1ZfpJ6InPAOSUmJI1BlCgCrKemAT9syAMa7bg4IJwQ==" saltValue="d9UJh2AfnAd0Q0lReHbAkw=="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4" t="s">
        <v>48</v>
      </c>
      <c r="I3" s="155"/>
      <c r="J3" s="155"/>
      <c r="K3" s="155"/>
      <c r="L3" s="155"/>
      <c r="M3" s="155"/>
      <c r="N3" s="155"/>
      <c r="O3" s="155"/>
      <c r="P3" s="155"/>
      <c r="Q3" s="155"/>
      <c r="R3" s="155"/>
      <c r="S3" s="155"/>
      <c r="T3" s="158" t="s">
        <v>49</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50</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51</v>
      </c>
      <c r="B4" s="47"/>
      <c r="C4" s="47"/>
      <c r="D4" s="47"/>
      <c r="E4" s="47"/>
      <c r="F4" s="47"/>
      <c r="G4" s="47"/>
      <c r="H4" s="156"/>
      <c r="I4" s="157"/>
      <c r="J4" s="157"/>
      <c r="K4" s="157"/>
      <c r="L4" s="157"/>
      <c r="M4" s="157"/>
      <c r="N4" s="157"/>
      <c r="O4" s="157"/>
      <c r="P4" s="157"/>
      <c r="Q4" s="157"/>
      <c r="R4" s="157"/>
      <c r="S4" s="157"/>
      <c r="T4" s="153" t="s">
        <v>52</v>
      </c>
      <c r="U4" s="153"/>
      <c r="V4" s="153"/>
      <c r="W4" s="153"/>
      <c r="X4" s="153"/>
      <c r="Y4" s="153"/>
      <c r="Z4" s="153"/>
      <c r="AA4" s="153"/>
      <c r="AB4" s="153"/>
      <c r="AC4" s="153"/>
      <c r="AD4" s="153"/>
      <c r="AE4" s="153" t="s">
        <v>53</v>
      </c>
      <c r="AF4" s="153"/>
      <c r="AG4" s="153"/>
      <c r="AH4" s="153"/>
      <c r="AI4" s="153"/>
      <c r="AJ4" s="153"/>
      <c r="AK4" s="153"/>
      <c r="AL4" s="153"/>
      <c r="AM4" s="153"/>
      <c r="AN4" s="153"/>
      <c r="AO4" s="153"/>
      <c r="AP4" s="153" t="s">
        <v>54</v>
      </c>
      <c r="AQ4" s="153"/>
      <c r="AR4" s="153"/>
      <c r="AS4" s="153"/>
      <c r="AT4" s="153"/>
      <c r="AU4" s="153"/>
      <c r="AV4" s="153"/>
      <c r="AW4" s="153"/>
      <c r="AX4" s="153"/>
      <c r="AY4" s="153"/>
      <c r="AZ4" s="153"/>
      <c r="BA4" s="153" t="s">
        <v>55</v>
      </c>
      <c r="BB4" s="153"/>
      <c r="BC4" s="153"/>
      <c r="BD4" s="153"/>
      <c r="BE4" s="153"/>
      <c r="BF4" s="153"/>
      <c r="BG4" s="153"/>
      <c r="BH4" s="153"/>
      <c r="BI4" s="153"/>
      <c r="BJ4" s="153"/>
      <c r="BK4" s="153"/>
      <c r="BL4" s="153" t="s">
        <v>56</v>
      </c>
      <c r="BM4" s="153"/>
      <c r="BN4" s="153"/>
      <c r="BO4" s="153"/>
      <c r="BP4" s="153"/>
      <c r="BQ4" s="153"/>
      <c r="BR4" s="153"/>
      <c r="BS4" s="153"/>
      <c r="BT4" s="153"/>
      <c r="BU4" s="153"/>
      <c r="BV4" s="153"/>
      <c r="BW4" s="153" t="s">
        <v>57</v>
      </c>
      <c r="BX4" s="153"/>
      <c r="BY4" s="153"/>
      <c r="BZ4" s="153"/>
      <c r="CA4" s="153"/>
      <c r="CB4" s="153"/>
      <c r="CC4" s="153"/>
      <c r="CD4" s="153"/>
      <c r="CE4" s="153"/>
      <c r="CF4" s="153"/>
      <c r="CG4" s="153"/>
      <c r="CH4" s="153" t="s">
        <v>58</v>
      </c>
      <c r="CI4" s="153"/>
      <c r="CJ4" s="153"/>
      <c r="CK4" s="153"/>
      <c r="CL4" s="153"/>
      <c r="CM4" s="153"/>
      <c r="CN4" s="153"/>
      <c r="CO4" s="153"/>
      <c r="CP4" s="153"/>
      <c r="CQ4" s="153"/>
      <c r="CR4" s="153"/>
      <c r="CS4" s="153" t="s">
        <v>59</v>
      </c>
      <c r="CT4" s="153"/>
      <c r="CU4" s="153"/>
      <c r="CV4" s="153"/>
      <c r="CW4" s="153"/>
      <c r="CX4" s="153"/>
      <c r="CY4" s="153"/>
      <c r="CZ4" s="153"/>
      <c r="DA4" s="153"/>
      <c r="DB4" s="153"/>
      <c r="DC4" s="153"/>
      <c r="DD4" s="153" t="s">
        <v>60</v>
      </c>
      <c r="DE4" s="153"/>
      <c r="DF4" s="153"/>
      <c r="DG4" s="153"/>
      <c r="DH4" s="153"/>
      <c r="DI4" s="153"/>
      <c r="DJ4" s="153"/>
      <c r="DK4" s="153"/>
      <c r="DL4" s="153"/>
      <c r="DM4" s="153"/>
      <c r="DN4" s="153"/>
      <c r="DO4" s="153" t="s">
        <v>61</v>
      </c>
      <c r="DP4" s="153"/>
      <c r="DQ4" s="153"/>
      <c r="DR4" s="153"/>
      <c r="DS4" s="153"/>
      <c r="DT4" s="153"/>
      <c r="DU4" s="153"/>
      <c r="DV4" s="153"/>
      <c r="DW4" s="153"/>
      <c r="DX4" s="153"/>
      <c r="DY4" s="153"/>
      <c r="DZ4" s="153" t="s">
        <v>62</v>
      </c>
      <c r="EA4" s="153"/>
      <c r="EB4" s="153"/>
      <c r="EC4" s="153"/>
      <c r="ED4" s="153"/>
      <c r="EE4" s="153"/>
      <c r="EF4" s="153"/>
      <c r="EG4" s="153"/>
      <c r="EH4" s="153"/>
      <c r="EI4" s="153"/>
      <c r="EJ4" s="153"/>
    </row>
    <row r="5" spans="1:140" x14ac:dyDescent="0.15">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x14ac:dyDescent="0.15">
      <c r="A6" s="45" t="s">
        <v>88</v>
      </c>
      <c r="B6" s="50"/>
      <c r="C6" s="50"/>
      <c r="D6" s="50"/>
      <c r="E6" s="50"/>
      <c r="F6" s="50"/>
      <c r="G6" s="50"/>
      <c r="H6" s="50"/>
      <c r="I6" s="50"/>
      <c r="J6" s="50"/>
      <c r="K6" s="50"/>
      <c r="L6" s="50"/>
      <c r="M6" s="50"/>
      <c r="N6" s="50"/>
      <c r="O6" s="50"/>
      <c r="P6" s="50"/>
      <c r="Q6" s="51"/>
      <c r="R6" s="50"/>
      <c r="S6" s="50"/>
      <c r="T6" s="52">
        <f t="shared" ref="T6:CE6" si="3">T7</f>
        <v>104.45</v>
      </c>
      <c r="U6" s="52">
        <f>U7</f>
        <v>108.18</v>
      </c>
      <c r="V6" s="52">
        <f>V7</f>
        <v>102.82</v>
      </c>
      <c r="W6" s="52">
        <f>W7</f>
        <v>99.67</v>
      </c>
      <c r="X6" s="52">
        <f t="shared" si="3"/>
        <v>101.96</v>
      </c>
      <c r="Y6" s="52">
        <f t="shared" si="3"/>
        <v>118.03</v>
      </c>
      <c r="Z6" s="52">
        <f t="shared" si="3"/>
        <v>120</v>
      </c>
      <c r="AA6" s="52">
        <f t="shared" si="3"/>
        <v>113.67</v>
      </c>
      <c r="AB6" s="52">
        <f t="shared" si="3"/>
        <v>110.79</v>
      </c>
      <c r="AC6" s="52">
        <f t="shared" si="3"/>
        <v>108.76</v>
      </c>
      <c r="AD6" s="50" t="str">
        <f>IF(AD7="-","【-】","【"&amp;SUBSTITUTE(TEXT(AD7,"#,##0.00"),"-","△")&amp;"】")</f>
        <v>【119.03】</v>
      </c>
      <c r="AE6" s="52">
        <f t="shared" si="3"/>
        <v>0</v>
      </c>
      <c r="AF6" s="52">
        <f>AF7</f>
        <v>0</v>
      </c>
      <c r="AG6" s="52">
        <f>AG7</f>
        <v>0</v>
      </c>
      <c r="AH6" s="52">
        <f>AH7</f>
        <v>0</v>
      </c>
      <c r="AI6" s="52">
        <f t="shared" si="3"/>
        <v>0</v>
      </c>
      <c r="AJ6" s="52">
        <f t="shared" si="3"/>
        <v>101.87</v>
      </c>
      <c r="AK6" s="52">
        <f t="shared" si="3"/>
        <v>115.82</v>
      </c>
      <c r="AL6" s="52">
        <f t="shared" si="3"/>
        <v>118.97</v>
      </c>
      <c r="AM6" s="52">
        <f t="shared" si="3"/>
        <v>121.15</v>
      </c>
      <c r="AN6" s="52">
        <f t="shared" si="3"/>
        <v>125.8</v>
      </c>
      <c r="AO6" s="50" t="str">
        <f>IF(AO7="-","【-】","【"&amp;SUBSTITUTE(TEXT(AO7,"#,##0.00"),"-","△")&amp;"】")</f>
        <v>【25.49】</v>
      </c>
      <c r="AP6" s="52">
        <f t="shared" si="3"/>
        <v>1049.6400000000001</v>
      </c>
      <c r="AQ6" s="52">
        <f>AQ7</f>
        <v>1149.42</v>
      </c>
      <c r="AR6" s="52">
        <f>AR7</f>
        <v>1214.4100000000001</v>
      </c>
      <c r="AS6" s="52">
        <f>AS7</f>
        <v>1430.78</v>
      </c>
      <c r="AT6" s="52">
        <f t="shared" si="3"/>
        <v>1425.41</v>
      </c>
      <c r="AU6" s="52">
        <f t="shared" si="3"/>
        <v>742.59</v>
      </c>
      <c r="AV6" s="52">
        <f t="shared" si="3"/>
        <v>549.77</v>
      </c>
      <c r="AW6" s="52">
        <f t="shared" si="3"/>
        <v>730.25</v>
      </c>
      <c r="AX6" s="52">
        <f t="shared" si="3"/>
        <v>868.31</v>
      </c>
      <c r="AY6" s="52">
        <f t="shared" si="3"/>
        <v>732.52</v>
      </c>
      <c r="AZ6" s="50" t="str">
        <f>IF(AZ7="-","【-】","【"&amp;SUBSTITUTE(TEXT(AZ7,"#,##0.00"),"-","△")&amp;"】")</f>
        <v>【420.52】</v>
      </c>
      <c r="BA6" s="52">
        <f t="shared" si="3"/>
        <v>647.82000000000005</v>
      </c>
      <c r="BB6" s="52">
        <f>BB7</f>
        <v>596.41999999999996</v>
      </c>
      <c r="BC6" s="52">
        <f>BC7</f>
        <v>521.80999999999995</v>
      </c>
      <c r="BD6" s="52">
        <f>BD7</f>
        <v>491.95</v>
      </c>
      <c r="BE6" s="52">
        <f t="shared" si="3"/>
        <v>466.86</v>
      </c>
      <c r="BF6" s="52">
        <f t="shared" si="3"/>
        <v>430.97</v>
      </c>
      <c r="BG6" s="52">
        <f t="shared" si="3"/>
        <v>536.28</v>
      </c>
      <c r="BH6" s="52">
        <f t="shared" si="3"/>
        <v>514.66</v>
      </c>
      <c r="BI6" s="52">
        <f t="shared" si="3"/>
        <v>504.81</v>
      </c>
      <c r="BJ6" s="52">
        <f t="shared" si="3"/>
        <v>498.01</v>
      </c>
      <c r="BK6" s="50" t="str">
        <f>IF(BK7="-","【-】","【"&amp;SUBSTITUTE(TEXT(BK7,"#,##0.00"),"-","△")&amp;"】")</f>
        <v>【238.81】</v>
      </c>
      <c r="BL6" s="52">
        <f t="shared" si="3"/>
        <v>76.680000000000007</v>
      </c>
      <c r="BM6" s="52">
        <f>BM7</f>
        <v>79.900000000000006</v>
      </c>
      <c r="BN6" s="52">
        <f>BN7</f>
        <v>82.41</v>
      </c>
      <c r="BO6" s="52">
        <f>BO7</f>
        <v>79.42</v>
      </c>
      <c r="BP6" s="52">
        <f t="shared" si="3"/>
        <v>73.099999999999994</v>
      </c>
      <c r="BQ6" s="52">
        <f t="shared" si="3"/>
        <v>100.16</v>
      </c>
      <c r="BR6" s="52">
        <f t="shared" si="3"/>
        <v>100.54</v>
      </c>
      <c r="BS6" s="52">
        <f t="shared" si="3"/>
        <v>95.99</v>
      </c>
      <c r="BT6" s="52">
        <f t="shared" si="3"/>
        <v>94.91</v>
      </c>
      <c r="BU6" s="52">
        <f t="shared" si="3"/>
        <v>90.22</v>
      </c>
      <c r="BV6" s="50" t="str">
        <f>IF(BV7="-","【-】","【"&amp;SUBSTITUTE(TEXT(BV7,"#,##0.00"),"-","△")&amp;"】")</f>
        <v>【115.00】</v>
      </c>
      <c r="BW6" s="52">
        <f t="shared" si="3"/>
        <v>58.16</v>
      </c>
      <c r="BX6" s="52">
        <f>BX7</f>
        <v>56.3</v>
      </c>
      <c r="BY6" s="52">
        <f>BY7</f>
        <v>54.74</v>
      </c>
      <c r="BZ6" s="52">
        <f>BZ7</f>
        <v>56.75</v>
      </c>
      <c r="CA6" s="52">
        <f t="shared" si="3"/>
        <v>61.45</v>
      </c>
      <c r="CB6" s="52">
        <f t="shared" si="3"/>
        <v>42.5</v>
      </c>
      <c r="CC6" s="52">
        <f t="shared" si="3"/>
        <v>42.19</v>
      </c>
      <c r="CD6" s="52">
        <f t="shared" si="3"/>
        <v>44.55</v>
      </c>
      <c r="CE6" s="52">
        <f t="shared" si="3"/>
        <v>47.36</v>
      </c>
      <c r="CF6" s="52">
        <f t="shared" ref="CF6" si="4">CF7</f>
        <v>49.94</v>
      </c>
      <c r="CG6" s="50" t="str">
        <f>IF(CG7="-","【-】","【"&amp;SUBSTITUTE(TEXT(CG7,"#,##0.00"),"-","△")&amp;"】")</f>
        <v>【18.60】</v>
      </c>
      <c r="CH6" s="52">
        <f t="shared" ref="CH6:CQ6" si="5">CH7</f>
        <v>37.39</v>
      </c>
      <c r="CI6" s="52">
        <f>CI7</f>
        <v>37.78</v>
      </c>
      <c r="CJ6" s="52">
        <f>CJ7</f>
        <v>40.61</v>
      </c>
      <c r="CK6" s="52">
        <f>CK7</f>
        <v>39.44</v>
      </c>
      <c r="CL6" s="52">
        <f t="shared" si="5"/>
        <v>38.11</v>
      </c>
      <c r="CM6" s="52">
        <f t="shared" si="5"/>
        <v>35.909999999999997</v>
      </c>
      <c r="CN6" s="52">
        <f t="shared" si="5"/>
        <v>35.54</v>
      </c>
      <c r="CO6" s="52">
        <f t="shared" si="5"/>
        <v>35.24</v>
      </c>
      <c r="CP6" s="52">
        <f t="shared" si="5"/>
        <v>35.22</v>
      </c>
      <c r="CQ6" s="52">
        <f t="shared" si="5"/>
        <v>34.92</v>
      </c>
      <c r="CR6" s="50" t="str">
        <f>IF(CR7="-","【-】","【"&amp;SUBSTITUTE(TEXT(CR7,"#,##0.00"),"-","△")&amp;"】")</f>
        <v>【55.21】</v>
      </c>
      <c r="CS6" s="52">
        <f t="shared" ref="CS6:DB6" si="6">CS7</f>
        <v>19.440000000000001</v>
      </c>
      <c r="CT6" s="52">
        <f>CT7</f>
        <v>19.440000000000001</v>
      </c>
      <c r="CU6" s="52">
        <f>CU7</f>
        <v>19.440000000000001</v>
      </c>
      <c r="CV6" s="52">
        <f>CV7</f>
        <v>19.440000000000001</v>
      </c>
      <c r="CW6" s="52">
        <f t="shared" si="6"/>
        <v>19.440000000000001</v>
      </c>
      <c r="CX6" s="52">
        <f t="shared" si="6"/>
        <v>52.54</v>
      </c>
      <c r="CY6" s="52">
        <f t="shared" si="6"/>
        <v>50.81</v>
      </c>
      <c r="CZ6" s="52">
        <f t="shared" si="6"/>
        <v>50.28</v>
      </c>
      <c r="DA6" s="52">
        <f t="shared" si="6"/>
        <v>51.42</v>
      </c>
      <c r="DB6" s="52">
        <f t="shared" si="6"/>
        <v>50.9</v>
      </c>
      <c r="DC6" s="50" t="str">
        <f>IF(DC7="-","【-】","【"&amp;SUBSTITUTE(TEXT(DC7,"#,##0.00"),"-","△")&amp;"】")</f>
        <v>【77.39】</v>
      </c>
      <c r="DD6" s="52">
        <f t="shared" ref="DD6:DM6" si="7">DD7</f>
        <v>54.83</v>
      </c>
      <c r="DE6" s="52">
        <f>DE7</f>
        <v>57.82</v>
      </c>
      <c r="DF6" s="52">
        <f>DF7</f>
        <v>60.81</v>
      </c>
      <c r="DG6" s="52">
        <f>DG7</f>
        <v>63.79</v>
      </c>
      <c r="DH6" s="52">
        <f t="shared" si="7"/>
        <v>65.319999999999993</v>
      </c>
      <c r="DI6" s="52">
        <f t="shared" si="7"/>
        <v>53.92</v>
      </c>
      <c r="DJ6" s="52">
        <f t="shared" si="7"/>
        <v>53.32</v>
      </c>
      <c r="DK6" s="52">
        <f t="shared" si="7"/>
        <v>53.4</v>
      </c>
      <c r="DL6" s="52">
        <f t="shared" si="7"/>
        <v>53.49</v>
      </c>
      <c r="DM6" s="52">
        <f t="shared" si="7"/>
        <v>54.3</v>
      </c>
      <c r="DN6" s="50" t="str">
        <f>IF(DN7="-","【-】","【"&amp;SUBSTITUTE(TEXT(DN7,"#,##0.00"),"-","△")&amp;"】")</f>
        <v>【59.23】</v>
      </c>
      <c r="DO6" s="52">
        <f t="shared" ref="DO6:DX6" si="8">DO7</f>
        <v>0</v>
      </c>
      <c r="DP6" s="52">
        <f>DP7</f>
        <v>0</v>
      </c>
      <c r="DQ6" s="52">
        <f>DQ7</f>
        <v>0</v>
      </c>
      <c r="DR6" s="52">
        <f>DR7</f>
        <v>0</v>
      </c>
      <c r="DS6" s="52">
        <f t="shared" si="8"/>
        <v>0</v>
      </c>
      <c r="DT6" s="52">
        <f t="shared" si="8"/>
        <v>3.4</v>
      </c>
      <c r="DU6" s="52">
        <f t="shared" si="8"/>
        <v>3.56</v>
      </c>
      <c r="DV6" s="52">
        <f t="shared" si="8"/>
        <v>3.46</v>
      </c>
      <c r="DW6" s="52">
        <f t="shared" si="8"/>
        <v>3.28</v>
      </c>
      <c r="DX6" s="52">
        <f t="shared" si="8"/>
        <v>4.66</v>
      </c>
      <c r="DY6" s="50" t="str">
        <f>IF(DY7="-","【-】","【"&amp;SUBSTITUTE(TEXT(DY7,"#,##0.00"),"-","△")&amp;"】")</f>
        <v>【47.77】</v>
      </c>
      <c r="DZ6" s="52">
        <f t="shared" ref="DZ6:EI6" si="9">DZ7</f>
        <v>0</v>
      </c>
      <c r="EA6" s="52">
        <f>EA7</f>
        <v>0</v>
      </c>
      <c r="EB6" s="52">
        <f>EB7</f>
        <v>0</v>
      </c>
      <c r="EC6" s="52">
        <f>EC7</f>
        <v>0</v>
      </c>
      <c r="ED6" s="52">
        <f t="shared" si="9"/>
        <v>0</v>
      </c>
      <c r="EE6" s="52">
        <f t="shared" si="9"/>
        <v>0.19</v>
      </c>
      <c r="EF6" s="52">
        <f t="shared" si="9"/>
        <v>0.06</v>
      </c>
      <c r="EG6" s="52">
        <f t="shared" si="9"/>
        <v>0.13</v>
      </c>
      <c r="EH6" s="52">
        <f t="shared" si="9"/>
        <v>0.02</v>
      </c>
      <c r="EI6" s="52">
        <f t="shared" si="9"/>
        <v>0.06</v>
      </c>
      <c r="EJ6" s="50" t="str">
        <f>IF(EJ7="-","【-】","【"&amp;SUBSTITUTE(TEXT(EJ7,"#,##0.00"),"-","△")&amp;"】")</f>
        <v>【0.34】</v>
      </c>
    </row>
    <row r="7" spans="1:140" s="53" customFormat="1" x14ac:dyDescent="0.15">
      <c r="A7"/>
      <c r="B7" s="54" t="s">
        <v>89</v>
      </c>
      <c r="C7" s="54" t="s">
        <v>90</v>
      </c>
      <c r="D7" s="54" t="s">
        <v>91</v>
      </c>
      <c r="E7" s="54" t="s">
        <v>92</v>
      </c>
      <c r="F7" s="54" t="s">
        <v>93</v>
      </c>
      <c r="G7" s="54" t="s">
        <v>94</v>
      </c>
      <c r="H7" s="54" t="s">
        <v>95</v>
      </c>
      <c r="I7" s="54" t="s">
        <v>96</v>
      </c>
      <c r="J7" s="54" t="s">
        <v>97</v>
      </c>
      <c r="K7" s="55">
        <v>1800</v>
      </c>
      <c r="L7" s="54" t="s">
        <v>98</v>
      </c>
      <c r="M7" s="55">
        <v>1</v>
      </c>
      <c r="N7" s="55">
        <v>686</v>
      </c>
      <c r="O7" s="56" t="s">
        <v>99</v>
      </c>
      <c r="P7" s="56">
        <v>77.5</v>
      </c>
      <c r="Q7" s="55">
        <v>1</v>
      </c>
      <c r="R7" s="55">
        <v>350</v>
      </c>
      <c r="S7" s="54" t="s">
        <v>100</v>
      </c>
      <c r="T7" s="57">
        <v>104.45</v>
      </c>
      <c r="U7" s="57">
        <v>108.18</v>
      </c>
      <c r="V7" s="57">
        <v>102.82</v>
      </c>
      <c r="W7" s="57">
        <v>99.67</v>
      </c>
      <c r="X7" s="57">
        <v>101.96</v>
      </c>
      <c r="Y7" s="57">
        <v>118.03</v>
      </c>
      <c r="Z7" s="57">
        <v>120</v>
      </c>
      <c r="AA7" s="57">
        <v>113.67</v>
      </c>
      <c r="AB7" s="57">
        <v>110.79</v>
      </c>
      <c r="AC7" s="58">
        <v>108.76</v>
      </c>
      <c r="AD7" s="57">
        <v>119.03</v>
      </c>
      <c r="AE7" s="57">
        <v>0</v>
      </c>
      <c r="AF7" s="57">
        <v>0</v>
      </c>
      <c r="AG7" s="57">
        <v>0</v>
      </c>
      <c r="AH7" s="57">
        <v>0</v>
      </c>
      <c r="AI7" s="57">
        <v>0</v>
      </c>
      <c r="AJ7" s="57">
        <v>101.87</v>
      </c>
      <c r="AK7" s="57">
        <v>115.82</v>
      </c>
      <c r="AL7" s="57">
        <v>118.97</v>
      </c>
      <c r="AM7" s="57">
        <v>121.15</v>
      </c>
      <c r="AN7" s="57">
        <v>125.8</v>
      </c>
      <c r="AO7" s="57">
        <v>25.49</v>
      </c>
      <c r="AP7" s="57">
        <v>1049.6400000000001</v>
      </c>
      <c r="AQ7" s="57">
        <v>1149.42</v>
      </c>
      <c r="AR7" s="57">
        <v>1214.4100000000001</v>
      </c>
      <c r="AS7" s="57">
        <v>1430.78</v>
      </c>
      <c r="AT7" s="57">
        <v>1425.41</v>
      </c>
      <c r="AU7" s="57">
        <v>742.59</v>
      </c>
      <c r="AV7" s="57">
        <v>549.77</v>
      </c>
      <c r="AW7" s="57">
        <v>730.25</v>
      </c>
      <c r="AX7" s="57">
        <v>868.31</v>
      </c>
      <c r="AY7" s="57">
        <v>732.52</v>
      </c>
      <c r="AZ7" s="57">
        <v>420.52</v>
      </c>
      <c r="BA7" s="57">
        <v>647.82000000000005</v>
      </c>
      <c r="BB7" s="57">
        <v>596.41999999999996</v>
      </c>
      <c r="BC7" s="57">
        <v>521.80999999999995</v>
      </c>
      <c r="BD7" s="57">
        <v>491.95</v>
      </c>
      <c r="BE7" s="57">
        <v>466.86</v>
      </c>
      <c r="BF7" s="57">
        <v>430.97</v>
      </c>
      <c r="BG7" s="57">
        <v>536.28</v>
      </c>
      <c r="BH7" s="57">
        <v>514.66</v>
      </c>
      <c r="BI7" s="57">
        <v>504.81</v>
      </c>
      <c r="BJ7" s="57">
        <v>498.01</v>
      </c>
      <c r="BK7" s="57">
        <v>238.81</v>
      </c>
      <c r="BL7" s="57">
        <v>76.680000000000007</v>
      </c>
      <c r="BM7" s="57">
        <v>79.900000000000006</v>
      </c>
      <c r="BN7" s="57">
        <v>82.41</v>
      </c>
      <c r="BO7" s="57">
        <v>79.42</v>
      </c>
      <c r="BP7" s="57">
        <v>73.099999999999994</v>
      </c>
      <c r="BQ7" s="57">
        <v>100.16</v>
      </c>
      <c r="BR7" s="57">
        <v>100.54</v>
      </c>
      <c r="BS7" s="57">
        <v>95.99</v>
      </c>
      <c r="BT7" s="57">
        <v>94.91</v>
      </c>
      <c r="BU7" s="57">
        <v>90.22</v>
      </c>
      <c r="BV7" s="57">
        <v>115</v>
      </c>
      <c r="BW7" s="57">
        <v>58.16</v>
      </c>
      <c r="BX7" s="57">
        <v>56.3</v>
      </c>
      <c r="BY7" s="57">
        <v>54.74</v>
      </c>
      <c r="BZ7" s="57">
        <v>56.75</v>
      </c>
      <c r="CA7" s="57">
        <v>61.45</v>
      </c>
      <c r="CB7" s="57">
        <v>42.5</v>
      </c>
      <c r="CC7" s="57">
        <v>42.19</v>
      </c>
      <c r="CD7" s="57">
        <v>44.55</v>
      </c>
      <c r="CE7" s="57">
        <v>47.36</v>
      </c>
      <c r="CF7" s="57">
        <v>49.94</v>
      </c>
      <c r="CG7" s="57">
        <v>18.600000000000001</v>
      </c>
      <c r="CH7" s="57">
        <v>37.39</v>
      </c>
      <c r="CI7" s="57">
        <v>37.78</v>
      </c>
      <c r="CJ7" s="57">
        <v>40.61</v>
      </c>
      <c r="CK7" s="57">
        <v>39.44</v>
      </c>
      <c r="CL7" s="57">
        <v>38.11</v>
      </c>
      <c r="CM7" s="57">
        <v>35.909999999999997</v>
      </c>
      <c r="CN7" s="57">
        <v>35.54</v>
      </c>
      <c r="CO7" s="57">
        <v>35.24</v>
      </c>
      <c r="CP7" s="57">
        <v>35.22</v>
      </c>
      <c r="CQ7" s="57">
        <v>34.92</v>
      </c>
      <c r="CR7" s="57">
        <v>55.21</v>
      </c>
      <c r="CS7" s="57">
        <v>19.440000000000001</v>
      </c>
      <c r="CT7" s="57">
        <v>19.440000000000001</v>
      </c>
      <c r="CU7" s="57">
        <v>19.440000000000001</v>
      </c>
      <c r="CV7" s="57">
        <v>19.440000000000001</v>
      </c>
      <c r="CW7" s="57">
        <v>19.440000000000001</v>
      </c>
      <c r="CX7" s="57">
        <v>52.54</v>
      </c>
      <c r="CY7" s="57">
        <v>50.81</v>
      </c>
      <c r="CZ7" s="57">
        <v>50.28</v>
      </c>
      <c r="DA7" s="57">
        <v>51.42</v>
      </c>
      <c r="DB7" s="57">
        <v>50.9</v>
      </c>
      <c r="DC7" s="57">
        <v>77.39</v>
      </c>
      <c r="DD7" s="57">
        <v>54.83</v>
      </c>
      <c r="DE7" s="57">
        <v>57.82</v>
      </c>
      <c r="DF7" s="57">
        <v>60.81</v>
      </c>
      <c r="DG7" s="57">
        <v>63.79</v>
      </c>
      <c r="DH7" s="57">
        <v>65.319999999999993</v>
      </c>
      <c r="DI7" s="57">
        <v>53.92</v>
      </c>
      <c r="DJ7" s="57">
        <v>53.32</v>
      </c>
      <c r="DK7" s="57">
        <v>53.4</v>
      </c>
      <c r="DL7" s="57">
        <v>53.49</v>
      </c>
      <c r="DM7" s="57">
        <v>54.3</v>
      </c>
      <c r="DN7" s="57">
        <v>59.23</v>
      </c>
      <c r="DO7" s="57">
        <v>0</v>
      </c>
      <c r="DP7" s="57">
        <v>0</v>
      </c>
      <c r="DQ7" s="57">
        <v>0</v>
      </c>
      <c r="DR7" s="57">
        <v>0</v>
      </c>
      <c r="DS7" s="57">
        <v>0</v>
      </c>
      <c r="DT7" s="57">
        <v>3.4</v>
      </c>
      <c r="DU7" s="57">
        <v>3.56</v>
      </c>
      <c r="DV7" s="57">
        <v>3.46</v>
      </c>
      <c r="DW7" s="57">
        <v>3.28</v>
      </c>
      <c r="DX7" s="57">
        <v>4.66</v>
      </c>
      <c r="DY7" s="57">
        <v>47.77</v>
      </c>
      <c r="DZ7" s="57">
        <v>0</v>
      </c>
      <c r="EA7" s="57">
        <v>0</v>
      </c>
      <c r="EB7" s="57">
        <v>0</v>
      </c>
      <c r="EC7" s="57">
        <v>0</v>
      </c>
      <c r="ED7" s="57">
        <v>0</v>
      </c>
      <c r="EE7" s="57">
        <v>0.19</v>
      </c>
      <c r="EF7" s="57">
        <v>0.06</v>
      </c>
      <c r="EG7" s="57">
        <v>0.13</v>
      </c>
      <c r="EH7" s="57">
        <v>0.02</v>
      </c>
      <c r="EI7" s="57">
        <v>0.06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104.45</v>
      </c>
      <c r="V11" s="65">
        <f>IF(U6="-",NA(),U6)</f>
        <v>108.18</v>
      </c>
      <c r="W11" s="65">
        <f>IF(V6="-",NA(),V6)</f>
        <v>102.82</v>
      </c>
      <c r="X11" s="65">
        <f>IF(W6="-",NA(),W6)</f>
        <v>99.67</v>
      </c>
      <c r="Y11" s="65">
        <f>IF(X6="-",NA(),X6)</f>
        <v>101.96</v>
      </c>
      <c r="AE11" s="64" t="s">
        <v>23</v>
      </c>
      <c r="AF11" s="65">
        <f>IF(AE6="-",NA(),AE6)</f>
        <v>0</v>
      </c>
      <c r="AG11" s="65">
        <f>IF(AF6="-",NA(),AF6)</f>
        <v>0</v>
      </c>
      <c r="AH11" s="65">
        <f>IF(AG6="-",NA(),AG6)</f>
        <v>0</v>
      </c>
      <c r="AI11" s="65">
        <f>IF(AH6="-",NA(),AH6)</f>
        <v>0</v>
      </c>
      <c r="AJ11" s="65">
        <f>IF(AI6="-",NA(),AI6)</f>
        <v>0</v>
      </c>
      <c r="AP11" s="64" t="s">
        <v>23</v>
      </c>
      <c r="AQ11" s="65">
        <f>IF(AP6="-",NA(),AP6)</f>
        <v>1049.6400000000001</v>
      </c>
      <c r="AR11" s="65">
        <f>IF(AQ6="-",NA(),AQ6)</f>
        <v>1149.42</v>
      </c>
      <c r="AS11" s="65">
        <f>IF(AR6="-",NA(),AR6)</f>
        <v>1214.4100000000001</v>
      </c>
      <c r="AT11" s="65">
        <f>IF(AS6="-",NA(),AS6)</f>
        <v>1430.78</v>
      </c>
      <c r="AU11" s="65">
        <f>IF(AT6="-",NA(),AT6)</f>
        <v>1425.41</v>
      </c>
      <c r="BA11" s="64" t="s">
        <v>23</v>
      </c>
      <c r="BB11" s="65">
        <f>IF(BA6="-",NA(),BA6)</f>
        <v>647.82000000000005</v>
      </c>
      <c r="BC11" s="65">
        <f>IF(BB6="-",NA(),BB6)</f>
        <v>596.41999999999996</v>
      </c>
      <c r="BD11" s="65">
        <f>IF(BC6="-",NA(),BC6)</f>
        <v>521.80999999999995</v>
      </c>
      <c r="BE11" s="65">
        <f>IF(BD6="-",NA(),BD6)</f>
        <v>491.95</v>
      </c>
      <c r="BF11" s="65">
        <f>IF(BE6="-",NA(),BE6)</f>
        <v>466.86</v>
      </c>
      <c r="BL11" s="64" t="s">
        <v>23</v>
      </c>
      <c r="BM11" s="65">
        <f>IF(BL6="-",NA(),BL6)</f>
        <v>76.680000000000007</v>
      </c>
      <c r="BN11" s="65">
        <f>IF(BM6="-",NA(),BM6)</f>
        <v>79.900000000000006</v>
      </c>
      <c r="BO11" s="65">
        <f>IF(BN6="-",NA(),BN6)</f>
        <v>82.41</v>
      </c>
      <c r="BP11" s="65">
        <f>IF(BO6="-",NA(),BO6)</f>
        <v>79.42</v>
      </c>
      <c r="BQ11" s="65">
        <f>IF(BP6="-",NA(),BP6)</f>
        <v>73.099999999999994</v>
      </c>
      <c r="BW11" s="64" t="s">
        <v>23</v>
      </c>
      <c r="BX11" s="65">
        <f>IF(BW6="-",NA(),BW6)</f>
        <v>58.16</v>
      </c>
      <c r="BY11" s="65">
        <f>IF(BX6="-",NA(),BX6)</f>
        <v>56.3</v>
      </c>
      <c r="BZ11" s="65">
        <f>IF(BY6="-",NA(),BY6)</f>
        <v>54.74</v>
      </c>
      <c r="CA11" s="65">
        <f>IF(BZ6="-",NA(),BZ6)</f>
        <v>56.75</v>
      </c>
      <c r="CB11" s="65">
        <f>IF(CA6="-",NA(),CA6)</f>
        <v>61.45</v>
      </c>
      <c r="CH11" s="64" t="s">
        <v>23</v>
      </c>
      <c r="CI11" s="65">
        <f>IF(CH6="-",NA(),CH6)</f>
        <v>37.39</v>
      </c>
      <c r="CJ11" s="65">
        <f>IF(CI6="-",NA(),CI6)</f>
        <v>37.78</v>
      </c>
      <c r="CK11" s="65">
        <f>IF(CJ6="-",NA(),CJ6)</f>
        <v>40.61</v>
      </c>
      <c r="CL11" s="65">
        <f>IF(CK6="-",NA(),CK6)</f>
        <v>39.44</v>
      </c>
      <c r="CM11" s="65">
        <f>IF(CL6="-",NA(),CL6)</f>
        <v>38.11</v>
      </c>
      <c r="CS11" s="64" t="s">
        <v>23</v>
      </c>
      <c r="CT11" s="65">
        <f>IF(CS6="-",NA(),CS6)</f>
        <v>19.440000000000001</v>
      </c>
      <c r="CU11" s="65">
        <f>IF(CT6="-",NA(),CT6)</f>
        <v>19.440000000000001</v>
      </c>
      <c r="CV11" s="65">
        <f>IF(CU6="-",NA(),CU6)</f>
        <v>19.440000000000001</v>
      </c>
      <c r="CW11" s="65">
        <f>IF(CV6="-",NA(),CV6)</f>
        <v>19.440000000000001</v>
      </c>
      <c r="CX11" s="65">
        <f>IF(CW6="-",NA(),CW6)</f>
        <v>19.440000000000001</v>
      </c>
      <c r="DD11" s="64" t="s">
        <v>23</v>
      </c>
      <c r="DE11" s="65">
        <f>IF(DD6="-",NA(),DD6)</f>
        <v>54.83</v>
      </c>
      <c r="DF11" s="65">
        <f>IF(DE6="-",NA(),DE6)</f>
        <v>57.82</v>
      </c>
      <c r="DG11" s="65">
        <f>IF(DF6="-",NA(),DF6)</f>
        <v>60.81</v>
      </c>
      <c r="DH11" s="65">
        <f>IF(DG6="-",NA(),DG6)</f>
        <v>63.79</v>
      </c>
      <c r="DI11" s="65">
        <f>IF(DH6="-",NA(),DH6)</f>
        <v>65.319999999999993</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118.03</v>
      </c>
      <c r="V12" s="65">
        <f>IF(Z6="-",NA(),Z6)</f>
        <v>120</v>
      </c>
      <c r="W12" s="65">
        <f>IF(AA6="-",NA(),AA6)</f>
        <v>113.67</v>
      </c>
      <c r="X12" s="65">
        <f>IF(AB6="-",NA(),AB6)</f>
        <v>110.79</v>
      </c>
      <c r="Y12" s="65">
        <f>IF(AC6="-",NA(),AC6)</f>
        <v>108.76</v>
      </c>
      <c r="AE12" s="64" t="s">
        <v>24</v>
      </c>
      <c r="AF12" s="65">
        <f>IF(AJ6="-",NA(),AJ6)</f>
        <v>101.87</v>
      </c>
      <c r="AG12" s="65">
        <f t="shared" ref="AG12:AJ12" si="10">IF(AK6="-",NA(),AK6)</f>
        <v>115.82</v>
      </c>
      <c r="AH12" s="65">
        <f t="shared" si="10"/>
        <v>118.97</v>
      </c>
      <c r="AI12" s="65">
        <f t="shared" si="10"/>
        <v>121.15</v>
      </c>
      <c r="AJ12" s="65">
        <f t="shared" si="10"/>
        <v>125.8</v>
      </c>
      <c r="AP12" s="64" t="s">
        <v>24</v>
      </c>
      <c r="AQ12" s="65">
        <f>IF(AU6="-",NA(),AU6)</f>
        <v>742.59</v>
      </c>
      <c r="AR12" s="65">
        <f t="shared" ref="AR12:AU12" si="11">IF(AV6="-",NA(),AV6)</f>
        <v>549.77</v>
      </c>
      <c r="AS12" s="65">
        <f t="shared" si="11"/>
        <v>730.25</v>
      </c>
      <c r="AT12" s="65">
        <f t="shared" si="11"/>
        <v>868.31</v>
      </c>
      <c r="AU12" s="65">
        <f t="shared" si="11"/>
        <v>732.52</v>
      </c>
      <c r="BA12" s="64" t="s">
        <v>24</v>
      </c>
      <c r="BB12" s="65">
        <f>IF(BF6="-",NA(),BF6)</f>
        <v>430.97</v>
      </c>
      <c r="BC12" s="65">
        <f t="shared" ref="BC12:BF12" si="12">IF(BG6="-",NA(),BG6)</f>
        <v>536.28</v>
      </c>
      <c r="BD12" s="65">
        <f t="shared" si="12"/>
        <v>514.66</v>
      </c>
      <c r="BE12" s="65">
        <f t="shared" si="12"/>
        <v>504.81</v>
      </c>
      <c r="BF12" s="65">
        <f t="shared" si="12"/>
        <v>498.01</v>
      </c>
      <c r="BL12" s="64" t="s">
        <v>24</v>
      </c>
      <c r="BM12" s="65">
        <f>IF(BQ6="-",NA(),BQ6)</f>
        <v>100.16</v>
      </c>
      <c r="BN12" s="65">
        <f t="shared" ref="BN12:BQ12" si="13">IF(BR6="-",NA(),BR6)</f>
        <v>100.54</v>
      </c>
      <c r="BO12" s="65">
        <f t="shared" si="13"/>
        <v>95.99</v>
      </c>
      <c r="BP12" s="65">
        <f t="shared" si="13"/>
        <v>94.91</v>
      </c>
      <c r="BQ12" s="65">
        <f t="shared" si="13"/>
        <v>90.22</v>
      </c>
      <c r="BW12" s="64" t="s">
        <v>24</v>
      </c>
      <c r="BX12" s="65">
        <f>IF(CB6="-",NA(),CB6)</f>
        <v>42.5</v>
      </c>
      <c r="BY12" s="65">
        <f t="shared" ref="BY12:CB12" si="14">IF(CC6="-",NA(),CC6)</f>
        <v>42.19</v>
      </c>
      <c r="BZ12" s="65">
        <f t="shared" si="14"/>
        <v>44.55</v>
      </c>
      <c r="CA12" s="65">
        <f t="shared" si="14"/>
        <v>47.36</v>
      </c>
      <c r="CB12" s="65">
        <f t="shared" si="14"/>
        <v>49.94</v>
      </c>
      <c r="CH12" s="64" t="s">
        <v>24</v>
      </c>
      <c r="CI12" s="65">
        <f>IF(CM6="-",NA(),CM6)</f>
        <v>35.909999999999997</v>
      </c>
      <c r="CJ12" s="65">
        <f t="shared" ref="CJ12:CM12" si="15">IF(CN6="-",NA(),CN6)</f>
        <v>35.54</v>
      </c>
      <c r="CK12" s="65">
        <f t="shared" si="15"/>
        <v>35.24</v>
      </c>
      <c r="CL12" s="65">
        <f t="shared" si="15"/>
        <v>35.22</v>
      </c>
      <c r="CM12" s="65">
        <f t="shared" si="15"/>
        <v>34.92</v>
      </c>
      <c r="CS12" s="64" t="s">
        <v>24</v>
      </c>
      <c r="CT12" s="65">
        <f>IF(CX6="-",NA(),CX6)</f>
        <v>52.54</v>
      </c>
      <c r="CU12" s="65">
        <f t="shared" ref="CU12:CX12" si="16">IF(CY6="-",NA(),CY6)</f>
        <v>50.81</v>
      </c>
      <c r="CV12" s="65">
        <f t="shared" si="16"/>
        <v>50.28</v>
      </c>
      <c r="CW12" s="65">
        <f t="shared" si="16"/>
        <v>51.42</v>
      </c>
      <c r="CX12" s="65">
        <f t="shared" si="16"/>
        <v>50.9</v>
      </c>
      <c r="DD12" s="64" t="s">
        <v>24</v>
      </c>
      <c r="DE12" s="65">
        <f>IF(DI6="-",NA(),DI6)</f>
        <v>53.92</v>
      </c>
      <c r="DF12" s="65">
        <f t="shared" ref="DF12:DI12" si="17">IF(DJ6="-",NA(),DJ6)</f>
        <v>53.32</v>
      </c>
      <c r="DG12" s="65">
        <f t="shared" si="17"/>
        <v>53.4</v>
      </c>
      <c r="DH12" s="65">
        <f t="shared" si="17"/>
        <v>53.49</v>
      </c>
      <c r="DI12" s="65">
        <f t="shared" si="17"/>
        <v>54.3</v>
      </c>
      <c r="DO12" s="64" t="s">
        <v>24</v>
      </c>
      <c r="DP12" s="65">
        <f>IF(DT6="-",NA(),DT6)</f>
        <v>3.4</v>
      </c>
      <c r="DQ12" s="65">
        <f t="shared" ref="DQ12:DT12" si="18">IF(DU6="-",NA(),DU6)</f>
        <v>3.56</v>
      </c>
      <c r="DR12" s="65">
        <f t="shared" si="18"/>
        <v>3.46</v>
      </c>
      <c r="DS12" s="65">
        <f t="shared" si="18"/>
        <v>3.28</v>
      </c>
      <c r="DT12" s="65">
        <f t="shared" si="18"/>
        <v>4.66</v>
      </c>
      <c r="DZ12" s="64" t="s">
        <v>24</v>
      </c>
      <c r="EA12" s="65">
        <f>IF(EE6="-",NA(),EE6)</f>
        <v>0.19</v>
      </c>
      <c r="EB12" s="65">
        <f t="shared" ref="EB12:EE12" si="19">IF(EF6="-",NA(),EF6)</f>
        <v>0.06</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山本 裕文</cp:lastModifiedBy>
  <dcterms:created xsi:type="dcterms:W3CDTF">2020-12-04T03:43:54Z</dcterms:created>
  <dcterms:modified xsi:type="dcterms:W3CDTF">2021-01-20T00:34:19Z</dcterms:modified>
</cp:coreProperties>
</file>