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bznifile1\root\財務課\財政係\市町村支援課\市町村支援課　財政係\財政状況資料集（財政比較分析表）\R01\回答\当初\"/>
    </mc:Choice>
  </mc:AlternateContent>
  <xr:revisionPtr revIDLastSave="0" documentId="13_ncr:1_{1A34F95C-2CC5-4300-968E-AB4790B54DB4}"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BE36" i="10"/>
  <c r="U36" i="10"/>
  <c r="BE35" i="10"/>
  <c r="CO34" i="10"/>
  <c r="CO35" i="10" s="1"/>
  <c r="CO36" i="10" s="1"/>
  <c r="BW34" i="10"/>
  <c r="BW35" i="10" s="1"/>
  <c r="BW36" i="10" s="1"/>
  <c r="BW37" i="10" s="1"/>
  <c r="BW38" i="10" s="1"/>
  <c r="BW39" i="10" s="1"/>
  <c r="BW40" i="10" s="1"/>
  <c r="BW41" i="10" s="1"/>
  <c r="BW42" i="10" s="1"/>
  <c r="BW43" i="10" s="1"/>
  <c r="C34" i="10"/>
  <c r="C35" i="10" l="1"/>
  <c r="C36" i="10" s="1"/>
  <c r="C37" i="10" s="1"/>
  <c r="AM34" i="10" s="1"/>
  <c r="AM35" i="10" s="1"/>
  <c r="AM36"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<sst xmlns="http://schemas.openxmlformats.org/spreadsheetml/2006/main" count="1138" uniqueCount="611">
  <si>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</si>
  <si>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</si>
  <si>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</si>
  <si>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</si>
  <si>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</si>
  <si>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</si>
  <si>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</si>
  <si>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</si>
  <si>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</si>
  <si>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</si>
  <si>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</si>
  <si>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</si>
  <si>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</si>
  <si>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</si>
  <si>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</si>
  <si>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</si>
  <si>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</si>
  <si>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</si>
  <si>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</si>
  <si>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</si>
  <si>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</si>
  <si>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</si>
  <si>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</si>
  <si>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</si>
  <si>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</si>
  <si>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</si>
  <si>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</si>
  <si>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</si>
  <si>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</si>
  <si>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</si>
  <si>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</si>
  <si>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</si>
  <si>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</si>
  <si>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</si>
  <si>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</si>
  <si>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</si>
  <si>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</si>
  <si>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</si>
  <si>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</si>
  <si>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</si>
  <si>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</si>
  <si>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</si>
  <si>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</si>
  <si>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</si>
  <si>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</si>
  <si>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</si>
  <si>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</si>
  <si>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</si>
  <si>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</si>
  <si>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</si>
  <si>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</si>
  <si>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</si>
  <si>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</si>
  <si>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</si>
  <si>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</si>
  <si>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</si>
  <si>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</si>
  <si>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</si>
  <si>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</si>
  <si>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</si>
  <si>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</si>
  <si>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</si>
  <si>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</si>
  <si>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</si>
  <si>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</si>
  <si>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</si>
  <si>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</si>
  <si>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</si>
  <si>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</si>
  <si>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</si>
  <si>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</si>
  <si>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</si>
  <si>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</si>
  <si>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</si>
  <si>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</si>
  <si>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</si>
  <si>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</si>
  <si>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</si>
  <si>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</si>
  <si>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</si>
  <si>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</si>
  <si>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</si>
  <si>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</si>
  <si>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</si>
  <si>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</si>
  <si>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</si>
  <si>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</si>
  <si>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</si>
  <si>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</si>
  <si>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</si>
  <si>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</si>
  <si>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</si>
  <si>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</si>
  <si>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</si>
  <si>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</si>
  <si>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</si>
  <si>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</si>
  <si>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</si>
  <si>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</si>
  <si>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</si>
  <si>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</si>
  <si>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</si>
  <si>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</si>
  <si>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</si>
  <si>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</si>
  <si>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</si>
  <si>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</si>
  <si>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</si>
  <si>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</si>
  <si>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</si>
  <si>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</si>
  <si>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</si>
  <si>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</si>
  <si>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</si>
  <si>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</si>
  <si>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</si>
  <si>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</si>
  <si>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</si>
  <si>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</si>
  <si>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</si>
  <si>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</si>
  <si>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</si>
  <si>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</si>
  <si>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</si>
  <si>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</si>
  <si>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</si>
  <si>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</si>
  <si>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</si>
  <si>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</si>
  <si>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</si>
  <si>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</si>
  <si>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</si>
  <si>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</si>
  <si>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</si>
  <si>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</si>
  <si>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</si>
  <si>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</si>
  <si>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</si>
  <si>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</si>
  <si>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</si>
  <si>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</si>
  <si>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</si>
  <si>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</si>
  <si>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</si>
  <si>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</si>
  <si>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</si>
  <si>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</si>
  <si>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</si>
  <si>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</si>
  <si>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</si>
  <si>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</si>
  <si>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</si>
  <si>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</si>
  <si>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</si>
  <si>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</si>
  <si>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</si>
  <si>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</si>
  <si>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</si>
  <si>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</si>
  <si>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</si>
  <si>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</si>
  <si>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</si>
  <si>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</si>
  <si>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</si>
  <si>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</si>
  <si>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</si>
  <si>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</si>
  <si>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</si>
  <si>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</si>
  <si>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</si>
  <si>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</si>
  <si>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</si>
  <si>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</si>
  <si>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</si>
  <si>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</si>
  <si>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</si>
  <si>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</si>
  <si>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</si>
  <si>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</si>
  <si>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</si>
  <si>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</si>
  <si>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</si>
  <si>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</si>
  <si>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</si>
  <si>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</si>
  <si>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</si>
  <si>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</si>
  <si>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</si>
  <si>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</si>
  <si>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</si>
  <si>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</si>
  <si>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</si>
  <si>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</si>
  <si>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</si>
  <si>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</si>
  <si>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</si>
  <si>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</si>
  <si>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</si>
  <si>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</si>
  <si>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</si>
  <si>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</si>
  <si>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</si>
  <si>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</si>
  <si>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</si>
  <si>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</si>
  <si>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</si>
  <si>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</si>
  <si>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</si>
  <si>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</si>
  <si>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</si>
  <si>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</si>
  <si>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福岡県豊前市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</si>
  <si>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</si>
  <si>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</si>
  <si>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</si>
  <si>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</si>
  <si>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</si>
  <si>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</si>
  <si>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</si>
  <si>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</si>
  <si>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</si>
  <si>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</si>
  <si>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</si>
  <si>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</si>
  <si>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</si>
  <si>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</si>
  <si>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</si>
  <si>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</si>
  <si>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</si>
  <si>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</si>
  <si>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</si>
  <si>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</si>
  <si>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</si>
  <si>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</si>
  <si>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</si>
  <si>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</si>
  <si>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</si>
  <si>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</si>
  <si>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</si>
  <si>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</si>
  <si>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</si>
  <si>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</si>
  <si>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</si>
  <si>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</si>
  <si>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</si>
  <si>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</si>
  <si>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</si>
  <si>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</si>
  <si>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</si>
  <si>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</si>
  <si>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</si>
  <si>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</si>
  <si>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</si>
  <si>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</si>
  <si>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</si>
  <si>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</si>
  <si>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</si>
  <si>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</si>
  <si>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</si>
  <si>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</si>
  <si>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</si>
  <si>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</si>
  <si>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</si>
  <si>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</si>
  <si>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</si>
  <si>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</si>
  <si>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</si>
  <si>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</si>
  <si>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</si>
  <si>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</si>
  <si>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</si>
  <si>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</si>
  <si>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</si>
  <si>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</si>
  <si>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</si>
  <si>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</si>
  <si>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</si>
  <si>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</si>
  <si>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</si>
  <si>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</si>
  <si>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</si>
  <si>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</si>
  <si>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</si>
  <si>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</si>
  <si>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</si>
  <si>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</si>
  <si>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</si>
  <si>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</si>
  <si>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</si>
  <si>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</si>
  <si>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</si>
  <si>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</si>
  <si>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</si>
  <si>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</si>
  <si>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</si>
  <si>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</si>
  <si>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</si>
  <si>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</si>
  <si>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</si>
  <si>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</si>
  <si>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</si>
  <si>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</si>
  <si>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</si>
  <si>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</si>
  <si>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</si>
  <si>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</si>
  <si>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</si>
  <si>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</si>
  <si>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</si>
  <si>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</si>
  <si>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</si>
  <si>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</si>
  <si>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</si>
  <si>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</si>
  <si>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</si>
  <si>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</si>
  <si>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</si>
  <si>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</si>
  <si>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</si>
  <si>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</si>
  <si>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</si>
  <si>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</si>
  <si>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</si>
  <si>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</si>
  <si>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</si>
  <si>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</si>
  <si>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</si>
  <si>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</si>
  <si>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</si>
  <si>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</si>
  <si>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</si>
  <si>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</si>
  <si>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</si>
  <si>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</si>
  <si>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</si>
  <si>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</si>
  <si>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</si>
  <si>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</si>
  <si>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</si>
  <si>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</si>
  <si>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</si>
  <si>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</si>
  <si>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</si>
  <si>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</si>
  <si>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</si>
  <si>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</si>
  <si>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</si>
  <si>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</si>
  <si>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</si>
  <si>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</si>
  <si>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</si>
  <si>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</si>
  <si>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</si>
  <si>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</si>
  <si>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</si>
  <si>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</si>
  <si>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</si>
  <si>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</si>
  <si>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</si>
  <si>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</si>
  <si>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</si>
  <si>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</si>
  <si>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</si>
  <si>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</si>
  <si>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</si>
  <si>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福岡県豊前市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</si>
  <si>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</si>
  <si>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</si>
  <si>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</si>
  <si>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</si>
  <si>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</si>
  <si>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</si>
  <si>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</si>
  <si>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</si>
  <si>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</si>
  <si>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</si>
  <si>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</si>
  <si>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</si>
  <si>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</si>
  <si>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</si>
  <si>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</si>
  <si>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</si>
  <si>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</si>
  <si>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</si>
  <si>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</si>
  <si>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</si>
  <si>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</si>
  <si>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市営駐車場事業特別会計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</si>
  <si>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</si>
  <si>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</si>
  <si>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</si>
  <si>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</si>
  <si>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</si>
  <si>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</si>
  <si>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</si>
  <si>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</si>
  <si>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</si>
  <si>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</si>
  <si>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</si>
  <si>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</si>
  <si>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</si>
  <si>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</si>
  <si>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</si>
  <si>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</si>
  <si>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</si>
  <si>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</si>
  <si>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東部地区工業用水道事業会計</t>
    <phoneticPr fontId="5"/>
  </si>
  <si>
    <t>法適用企業</t>
    <phoneticPr fontId="5"/>
  </si>
  <si>
    <t>公共下水道事業会計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</si>
  <si>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</si>
  <si>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</si>
  <si>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</si>
  <si>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</si>
  <si>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</si>
  <si>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</si>
  <si>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</si>
  <si>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</si>
  <si>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</si>
  <si>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</si>
  <si>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</si>
  <si>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</si>
  <si>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</si>
  <si>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</si>
  <si>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</si>
  <si>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</si>
  <si>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</si>
  <si>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</si>
  <si>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</si>
  <si>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</si>
  <si>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</si>
  <si>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</si>
  <si>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</si>
  <si>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</si>
  <si>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</si>
  <si>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</si>
  <si>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</si>
  <si>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</si>
  <si>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</si>
  <si>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</si>
  <si>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</si>
  <si>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</si>
  <si>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</si>
  <si>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</si>
  <si>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</si>
  <si>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</si>
  <si>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</si>
  <si>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</si>
  <si>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</si>
  <si>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</si>
  <si>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</si>
  <si>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</si>
  <si>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</si>
  <si>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</si>
  <si>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</si>
  <si>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</si>
  <si>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</si>
  <si>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</si>
  <si>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</si>
  <si>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</si>
  <si>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</si>
  <si>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</si>
  <si>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</si>
  <si>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</si>
  <si>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</si>
  <si>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</si>
  <si>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</si>
  <si>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</si>
  <si>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</si>
  <si>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</si>
  <si>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</si>
  <si>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</si>
  <si>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</si>
  <si>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</si>
  <si>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東部地区工業用水道事業会計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</si>
  <si>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</si>
  <si>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</si>
  <si>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</si>
  <si>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</si>
  <si>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</si>
  <si>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</si>
  <si>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</si>
  <si>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</si>
  <si>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</si>
  <si>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</si>
  <si>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</si>
  <si>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</si>
  <si>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</si>
  <si>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</si>
  <si>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</si>
  <si>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</si>
  <si>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</si>
  <si>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</si>
  <si>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</si>
  <si>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</si>
  <si>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</si>
  <si>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</si>
  <si>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</si>
  <si>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</si>
  <si>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</si>
  <si>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</si>
  <si>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</si>
  <si>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</si>
  <si>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</si>
  <si>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</si>
  <si>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</si>
  <si>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</si>
  <si>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</si>
  <si>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</si>
  <si>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</si>
  <si>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</si>
  <si>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</si>
  <si>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</si>
  <si>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</si>
  <si>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</si>
  <si>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</si>
  <si>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</si>
  <si>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</si>
  <si>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</si>
  <si>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</si>
  <si>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</si>
  <si>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</si>
  <si>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</si>
  <si>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</si>
  <si>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</si>
  <si>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</si>
  <si>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</si>
  <si>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</si>
  <si>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</si>
  <si>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</si>
  <si>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</si>
  <si>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</si>
  <si>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</si>
  <si>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</si>
  <si>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</si>
  <si>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</si>
  <si>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</si>
  <si>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</si>
  <si>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</si>
  <si>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</si>
  <si>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</si>
  <si>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</si>
  <si>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</si>
  <si>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</si>
  <si>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</si>
  <si>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</si>
  <si>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</si>
  <si>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</si>
  <si>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</si>
  <si>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</si>
  <si>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</si>
  <si>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</si>
  <si>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</si>
  <si>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</si>
  <si>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</si>
  <si>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</si>
  <si>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</si>
  <si>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</si>
  <si>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</si>
  <si>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0.07</t>
  </si>
  <si>
    <t>▲ 1.79</t>
  </si>
  <si>
    <t>住宅新築資金等貸付事業特別会計</t>
  </si>
  <si>
    <t>▲ 0.31</t>
  </si>
  <si>
    <t>▲ 0.28</t>
  </si>
  <si>
    <t>▲ 0.24</t>
  </si>
  <si>
    <t>▲ 0.20</t>
  </si>
  <si>
    <t>▲ 0.05</t>
  </si>
  <si>
    <t>公共下水道事業会計</t>
  </si>
  <si>
    <t>水道事業会計</t>
  </si>
  <si>
    <t>一般会計</t>
  </si>
  <si>
    <t>東部地区工業用水道事業会計</t>
  </si>
  <si>
    <t>国民健康保険事業特別会計</t>
  </si>
  <si>
    <t>▲ 0.15</t>
  </si>
  <si>
    <t>▲ 0.25</t>
  </si>
  <si>
    <t>▲ 0.71</t>
  </si>
  <si>
    <t>後期高齢者医療事業特別会計</t>
  </si>
  <si>
    <t>市営駐車場事業特別会計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</si>
  <si>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</si>
  <si>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</si>
  <si>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</si>
  <si>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</si>
  <si>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</si>
  <si>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</si>
  <si>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</si>
  <si>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</si>
  <si>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</si>
  <si>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上毛町外一市一町矢方池土木組合</t>
    <rPh sb="0" eb="2">
      <t>コウゲ</t>
    </rPh>
    <rPh sb="2" eb="3">
      <t>マチ</t>
    </rPh>
    <rPh sb="3" eb="4">
      <t>ソト</t>
    </rPh>
    <rPh sb="4" eb="6">
      <t>イッシ</t>
    </rPh>
    <rPh sb="6" eb="7">
      <t>イチ</t>
    </rPh>
    <rPh sb="7" eb="8">
      <t>マチ</t>
    </rPh>
    <rPh sb="8" eb="9">
      <t>ヤ</t>
    </rPh>
    <rPh sb="9" eb="10">
      <t>カタ</t>
    </rPh>
    <rPh sb="10" eb="11">
      <t>イケ</t>
    </rPh>
    <rPh sb="11" eb="13">
      <t>ドボク</t>
    </rPh>
    <rPh sb="13" eb="15">
      <t>クミアイ</t>
    </rPh>
    <phoneticPr fontId="11"/>
  </si>
  <si>
    <t>吉富町外一市中学校組合</t>
    <rPh sb="0" eb="2">
      <t>ヨシトミ</t>
    </rPh>
    <rPh sb="2" eb="3">
      <t>マチ</t>
    </rPh>
    <rPh sb="3" eb="4">
      <t>ソト</t>
    </rPh>
    <rPh sb="4" eb="6">
      <t>イッシ</t>
    </rPh>
    <rPh sb="6" eb="9">
      <t>チュウガッコウ</t>
    </rPh>
    <rPh sb="9" eb="11">
      <t>クミアイ</t>
    </rPh>
    <phoneticPr fontId="11"/>
  </si>
  <si>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11"/>
  </si>
  <si>
    <t>豊前市外二町財産組合</t>
    <rPh sb="0" eb="3">
      <t>ブゼンシ</t>
    </rPh>
    <rPh sb="3" eb="4">
      <t>ソト</t>
    </rPh>
    <rPh sb="4" eb="6">
      <t>ニチョウ</t>
    </rPh>
    <rPh sb="6" eb="8">
      <t>ザイサン</t>
    </rPh>
    <rPh sb="8" eb="10">
      <t>クミアイ</t>
    </rPh>
    <phoneticPr fontId="11"/>
  </si>
  <si>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11"/>
  </si>
  <si>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11"/>
  </si>
  <si>
    <t>豊前市外二町清掃施設組合</t>
    <rPh sb="0" eb="3">
      <t>ブゼンシ</t>
    </rPh>
    <rPh sb="3" eb="4">
      <t>ソト</t>
    </rPh>
    <rPh sb="4" eb="6">
      <t>ニチョウ</t>
    </rPh>
    <rPh sb="6" eb="8">
      <t>セイソウ</t>
    </rPh>
    <rPh sb="8" eb="10">
      <t>シセツ</t>
    </rPh>
    <rPh sb="10" eb="12">
      <t>クミアイ</t>
    </rPh>
    <phoneticPr fontId="11"/>
  </si>
  <si>
    <t>福岡県自治振興組合（一般会計）</t>
    <rPh sb="0" eb="3">
      <t>フクオカケン</t>
    </rPh>
    <rPh sb="3" eb="5">
      <t>ジチ</t>
    </rPh>
    <rPh sb="5" eb="7">
      <t>シンコウ</t>
    </rPh>
    <rPh sb="7" eb="9">
      <t>クミアイ</t>
    </rPh>
    <rPh sb="10" eb="12">
      <t>イッパン</t>
    </rPh>
    <rPh sb="12" eb="14">
      <t>カイケイ</t>
    </rPh>
    <phoneticPr fontId="11"/>
  </si>
  <si>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11"/>
  </si>
  <si>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11"/>
  </si>
  <si>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11"/>
  </si>
  <si>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11"/>
  </si>
  <si>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</si>
  <si>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京築地区水道企業団</t>
    <rPh sb="0" eb="2">
      <t>ケイチク</t>
    </rPh>
    <rPh sb="2" eb="4">
      <t>チク</t>
    </rPh>
    <rPh sb="4" eb="6">
      <t>スイドウ</t>
    </rPh>
    <rPh sb="6" eb="8">
      <t>キギョウ</t>
    </rPh>
    <rPh sb="8" eb="9">
      <t>ダン</t>
    </rPh>
    <phoneticPr fontId="11"/>
  </si>
  <si>
    <t>ぶぜん街づくり会社</t>
    <rPh sb="3" eb="4">
      <t>マチ</t>
    </rPh>
    <rPh sb="7" eb="9">
      <t>カイシャ</t>
    </rPh>
    <phoneticPr fontId="11"/>
  </si>
  <si>
    <t>豊前市土地開発公社</t>
    <rPh sb="0" eb="3">
      <t>ブゼンシ</t>
    </rPh>
    <rPh sb="3" eb="5">
      <t>トチ</t>
    </rPh>
    <rPh sb="5" eb="7">
      <t>カイハツ</t>
    </rPh>
    <rPh sb="7" eb="9">
      <t>コウシャ</t>
    </rPh>
    <phoneticPr fontId="11"/>
  </si>
  <si>
    <t>豊前開発環境エネルギー</t>
    <rPh sb="0" eb="2">
      <t>ブゼン</t>
    </rPh>
    <rPh sb="2" eb="4">
      <t>カイハツ</t>
    </rPh>
    <rPh sb="4" eb="6">
      <t>カンキョウ</t>
    </rPh>
    <phoneticPr fontId="11"/>
  </si>
  <si>
    <t>○</t>
  </si>
  <si>
    <t>　し尿処理施設解体基金</t>
    <rPh sb="9" eb="11">
      <t>キキン</t>
    </rPh>
    <phoneticPr fontId="2"/>
  </si>
  <si>
    <t>　総合文化施設整備基金</t>
  </si>
  <si>
    <t>　ふるさとづくり応援基金</t>
  </si>
  <si>
    <t>　学校施設整備基金</t>
  </si>
  <si>
    <t>　公共施設等整備基金</t>
    <rPh sb="1" eb="10">
      <t>コウキョウシセツトウセイビキキン</t>
    </rPh>
    <phoneticPr fontId="2"/>
  </si>
  <si>
    <t>-</t>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</si>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</sst>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44B3-47F5-BB84-3116DA753F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52793</c:v>
                </c:pt>
                <c:pt idx="1">
                  <c:v>39473</c:v>
                </c:pt>
                <c:pt idx="2">
                  <c:v>28916</c:v>
                </c:pt>
                <c:pt idx="3">
                  <c:v>32890</c:v>
                </c:pt>
                <c:pt idx="4">
                  <c:v>60284</c:v>
                </c:pt>
              </c:numCache>
            </c:numRef>
          </c:val>
          <c:smooth val="0"/>
          <c:extLst>
            <c:ext xmlns:c16="http://schemas.microsoft.com/office/drawing/2014/chart" uri="{C3380CC4-5D6E-409C-BE32-E72D297353CC}">
              <c16:uniqueId val="{00000001-44B3-47F5-BB84-3116DA753F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c:v>
                </c:pt>
                <c:pt idx="1">
                  <c:v>0.35</c:v>
                </c:pt>
                <c:pt idx="2">
                  <c:v>0.68</c:v>
                </c:pt>
                <c:pt idx="3">
                  <c:v>2.2000000000000002</c:v>
                </c:pt>
                <c:pt idx="4">
                  <c:v>1.78</c:v>
                </c:pt>
              </c:numCache>
            </c:numRef>
          </c:val>
          <c:extLst>
            <c:ext xmlns:c16="http://schemas.microsoft.com/office/drawing/2014/chart" uri="{C3380CC4-5D6E-409C-BE32-E72D297353CC}">
              <c16:uniqueId val="{00000000-2A95-462A-AC67-ABA8207E48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23.87</c:v>
                </c:pt>
                <c:pt idx="1">
                  <c:v>21.52</c:v>
                </c:pt>
                <c:pt idx="2">
                  <c:v>21.17</c:v>
                </c:pt>
                <c:pt idx="3">
                  <c:v>22</c:v>
                </c:pt>
                <c:pt idx="4">
                  <c:v>22.06</c:v>
                </c:pt>
              </c:numCache>
            </c:numRef>
          </c:val>
          <c:extLst>
            <c:ext xmlns:c16="http://schemas.microsoft.com/office/drawing/2014/chart" uri="{C3380CC4-5D6E-409C-BE32-E72D297353CC}">
              <c16:uniqueId val="{00000001-2A95-462A-AC67-ABA8207E48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-7.0000000000000007E-2</c:v>
                </c:pt>
                <c:pt idx="1">
                  <c:v>0.4</c:v>
                </c:pt>
                <c:pt idx="2">
                  <c:v>0.05</c:v>
                </c:pt>
                <c:pt idx="3">
                  <c:v>1.54</c:v>
                </c:pt>
                <c:pt idx="4">
                  <c:v>-1.79</c:v>
                </c:pt>
              </c:numCache>
            </c:numRef>
          </c:val>
          <c:smooth val="0"/>
          <c:extLst>
            <c:ext xmlns:c16="http://schemas.microsoft.com/office/drawing/2014/chart" uri="{C3380CC4-5D6E-409C-BE32-E72D297353CC}">
              <c16:uniqueId val="{00000002-2A95-462A-AC67-ABA8207E48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E6B-4E72-94EB-0563E89D68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6B-4E72-94EB-0563E89D6868}"/>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7.0000000000000007E-2</c:v>
                </c:pt>
                <c:pt idx="8">
                  <c:v>#N/A</c:v>
                </c:pt>
                <c:pt idx="9">
                  <c:v>0</c:v>
                </c:pt>
              </c:numCache>
            </c:numRef>
          </c:val>
          <c:extLst>
            <c:ext xmlns:c16="http://schemas.microsoft.com/office/drawing/2014/chart" uri="{C3380CC4-5D6E-409C-BE32-E72D297353CC}">
              <c16:uniqueId val="{00000002-1E6B-4E72-94EB-0563E89D686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0.22</c:v>
                </c:pt>
                <c:pt idx="4">
                  <c:v>#N/A</c:v>
                </c:pt>
                <c:pt idx="5">
                  <c:v>0.23</c:v>
                </c:pt>
                <c:pt idx="6">
                  <c:v>#N/A</c:v>
                </c:pt>
                <c:pt idx="7">
                  <c:v>0.23</c:v>
                </c:pt>
                <c:pt idx="8">
                  <c:v>#N/A</c:v>
                </c:pt>
                <c:pt idx="9">
                  <c:v>0.25</c:v>
                </c:pt>
              </c:numCache>
            </c:numRef>
          </c:val>
          <c:extLst>
            <c:ext xmlns:c16="http://schemas.microsoft.com/office/drawing/2014/chart" uri="{C3380CC4-5D6E-409C-BE32-E72D297353CC}">
              <c16:uniqueId val="{00000003-1E6B-4E72-94EB-0563E89D686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0.15</c:v>
                </c:pt>
                <c:pt idx="1">
                  <c:v>#N/A</c:v>
                </c:pt>
                <c:pt idx="2">
                  <c:v>0.25</c:v>
                </c:pt>
                <c:pt idx="3">
                  <c:v>#N/A</c:v>
                </c:pt>
                <c:pt idx="4">
                  <c:v>#N/A</c:v>
                </c:pt>
                <c:pt idx="5">
                  <c:v>0.45</c:v>
                </c:pt>
                <c:pt idx="6">
                  <c:v>0.71</c:v>
                </c:pt>
                <c:pt idx="7">
                  <c:v>#N/A</c:v>
                </c:pt>
                <c:pt idx="8">
                  <c:v>#N/A</c:v>
                </c:pt>
                <c:pt idx="9">
                  <c:v>0.52</c:v>
                </c:pt>
              </c:numCache>
            </c:numRef>
          </c:val>
          <c:extLst>
            <c:ext xmlns:c16="http://schemas.microsoft.com/office/drawing/2014/chart" uri="{C3380CC4-5D6E-409C-BE32-E72D297353CC}">
              <c16:uniqueId val="{00000004-1E6B-4E72-94EB-0563E89D6868}"/>
            </c:ext>
          </c:extLst>
        </c:ser>
        <c:ser>
          <c:idx val="5"/>
          <c:order val="5"/>
          <c:tx>
            <c:strRef>
              <c:f>データシート!$A$32</c:f>
              <c:strCache>
                <c:ptCount val="1"/>
                <c:pt idx="0">
                  <c:v>東部地区工業用水道事業会計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c:v>
                </c:pt>
                <c:pt idx="2">
                  <c:v>#N/A</c:v>
                </c:pt>
                <c:pt idx="3">
                  <c:v>0.97</c:v>
                </c:pt>
                <c:pt idx="4">
                  <c:v>#N/A</c:v>
                </c:pt>
                <c:pt idx="5">
                  <c:v>1.02</c:v>
                </c:pt>
                <c:pt idx="6">
                  <c:v>#N/A</c:v>
                </c:pt>
                <c:pt idx="7">
                  <c:v>1.25</c:v>
                </c:pt>
                <c:pt idx="8">
                  <c:v>#N/A</c:v>
                </c:pt>
                <c:pt idx="9">
                  <c:v>1.3</c:v>
                </c:pt>
              </c:numCache>
            </c:numRef>
          </c:val>
          <c:extLst>
            <c:ext xmlns:c16="http://schemas.microsoft.com/office/drawing/2014/chart" uri="{C3380CC4-5D6E-409C-BE32-E72D297353CC}">
              <c16:uniqueId val="{00000005-1E6B-4E72-94EB-0563E89D686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0.48</c:v>
                </c:pt>
                <c:pt idx="2">
                  <c:v>#N/A</c:v>
                </c:pt>
                <c:pt idx="3">
                  <c:v>0.62</c:v>
                </c:pt>
                <c:pt idx="4">
                  <c:v>#N/A</c:v>
                </c:pt>
                <c:pt idx="5">
                  <c:v>0.88</c:v>
                </c:pt>
                <c:pt idx="6">
                  <c:v>#N/A</c:v>
                </c:pt>
                <c:pt idx="7">
                  <c:v>2.34</c:v>
                </c:pt>
                <c:pt idx="8">
                  <c:v>#N/A</c:v>
                </c:pt>
                <c:pt idx="9">
                  <c:v>1.83</c:v>
                </c:pt>
              </c:numCache>
            </c:numRef>
          </c:val>
          <c:extLst>
            <c:ext xmlns:c16="http://schemas.microsoft.com/office/drawing/2014/chart" uri="{C3380CC4-5D6E-409C-BE32-E72D297353CC}">
              <c16:uniqueId val="{00000006-1E6B-4E72-94EB-0563E89D686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2.93</c:v>
                </c:pt>
                <c:pt idx="2">
                  <c:v>#N/A</c:v>
                </c:pt>
                <c:pt idx="3">
                  <c:v>2.27</c:v>
                </c:pt>
                <c:pt idx="4">
                  <c:v>#N/A</c:v>
                </c:pt>
                <c:pt idx="5">
                  <c:v>1.97</c:v>
                </c:pt>
                <c:pt idx="6">
                  <c:v>#N/A</c:v>
                </c:pt>
                <c:pt idx="7">
                  <c:v>1.64</c:v>
                </c:pt>
                <c:pt idx="8">
                  <c:v>#N/A</c:v>
                </c:pt>
                <c:pt idx="9">
                  <c:v>3.12</c:v>
                </c:pt>
              </c:numCache>
            </c:numRef>
          </c:val>
          <c:extLst>
            <c:ext xmlns:c16="http://schemas.microsoft.com/office/drawing/2014/chart" uri="{C3380CC4-5D6E-409C-BE32-E72D297353CC}">
              <c16:uniqueId val="{00000007-1E6B-4E72-94EB-0563E89D6868}"/>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5.57</c:v>
                </c:pt>
                <c:pt idx="2">
                  <c:v>#N/A</c:v>
                </c:pt>
                <c:pt idx="3">
                  <c:v>5.21</c:v>
                </c:pt>
                <c:pt idx="4">
                  <c:v>#N/A</c:v>
                </c:pt>
                <c:pt idx="5">
                  <c:v>5.62</c:v>
                </c:pt>
                <c:pt idx="6">
                  <c:v>#N/A</c:v>
                </c:pt>
                <c:pt idx="7">
                  <c:v>5.82</c:v>
                </c:pt>
                <c:pt idx="8">
                  <c:v>#N/A</c:v>
                </c:pt>
                <c:pt idx="9">
                  <c:v>6.3</c:v>
                </c:pt>
              </c:numCache>
            </c:numRef>
          </c:val>
          <c:extLst>
            <c:ext xmlns:c16="http://schemas.microsoft.com/office/drawing/2014/chart" uri="{C3380CC4-5D6E-409C-BE32-E72D297353CC}">
              <c16:uniqueId val="{00000008-1E6B-4E72-94EB-0563E89D6868}"/>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0.31</c:v>
                </c:pt>
                <c:pt idx="1">
                  <c:v>#N/A</c:v>
                </c:pt>
                <c:pt idx="2">
                  <c:v>0.28000000000000003</c:v>
                </c:pt>
                <c:pt idx="3">
                  <c:v>#N/A</c:v>
                </c:pt>
                <c:pt idx="4">
                  <c:v>0.24</c:v>
                </c:pt>
                <c:pt idx="5">
                  <c:v>#N/A</c:v>
                </c:pt>
                <c:pt idx="6">
                  <c:v>0.2</c:v>
                </c:pt>
                <c:pt idx="7">
                  <c:v>#N/A</c:v>
                </c:pt>
                <c:pt idx="8">
                  <c:v>0.05</c:v>
                </c:pt>
                <c:pt idx="9">
                  <c:v>#N/A</c:v>
                </c:pt>
              </c:numCache>
            </c:numRef>
          </c:val>
          <c:extLst>
            <c:ext xmlns:c16="http://schemas.microsoft.com/office/drawing/2014/chart" uri="{C3380CC4-5D6E-409C-BE32-E72D297353CC}">
              <c16:uniqueId val="{00000009-1E6B-4E72-94EB-0563E89D68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1010</c:v>
                </c:pt>
                <c:pt idx="5">
                  <c:v>1022</c:v>
                </c:pt>
                <c:pt idx="8">
                  <c:v>976</c:v>
                </c:pt>
                <c:pt idx="11">
                  <c:v>976</c:v>
                </c:pt>
                <c:pt idx="14">
                  <c:v>975</c:v>
                </c:pt>
              </c:numCache>
            </c:numRef>
          </c:val>
          <c:extLst>
            <c:ext xmlns:c16="http://schemas.microsoft.com/office/drawing/2014/chart" uri="{C3380CC4-5D6E-409C-BE32-E72D297353CC}">
              <c16:uniqueId val="{00000000-A6B1-4E31-8B53-C4D98476BD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B1-4E31-8B53-C4D98476BD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106</c:v>
                </c:pt>
                <c:pt idx="3">
                  <c:v>104</c:v>
                </c:pt>
                <c:pt idx="6">
                  <c:v>114</c:v>
                </c:pt>
                <c:pt idx="9">
                  <c:v>88</c:v>
                </c:pt>
                <c:pt idx="12">
                  <c:v>90</c:v>
                </c:pt>
              </c:numCache>
            </c:numRef>
          </c:val>
          <c:extLst>
            <c:ext xmlns:c16="http://schemas.microsoft.com/office/drawing/2014/chart" uri="{C3380CC4-5D6E-409C-BE32-E72D297353CC}">
              <c16:uniqueId val="{00000002-A6B1-4E31-8B53-C4D98476BD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c:v>
                </c:pt>
                <c:pt idx="3">
                  <c:v>20</c:v>
                </c:pt>
                <c:pt idx="6">
                  <c:v>0</c:v>
                </c:pt>
                <c:pt idx="9">
                  <c:v>0</c:v>
                </c:pt>
                <c:pt idx="12">
                  <c:v>0</c:v>
                </c:pt>
              </c:numCache>
            </c:numRef>
          </c:val>
          <c:extLst>
            <c:ext xmlns:c16="http://schemas.microsoft.com/office/drawing/2014/chart" uri="{C3380CC4-5D6E-409C-BE32-E72D297353CC}">
              <c16:uniqueId val="{00000003-A6B1-4E31-8B53-C4D98476BD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251</c:v>
                </c:pt>
                <c:pt idx="3">
                  <c:v>324</c:v>
                </c:pt>
                <c:pt idx="6">
                  <c:v>403</c:v>
                </c:pt>
                <c:pt idx="9">
                  <c:v>286</c:v>
                </c:pt>
                <c:pt idx="12">
                  <c:v>261</c:v>
                </c:pt>
              </c:numCache>
            </c:numRef>
          </c:val>
          <c:extLst>
            <c:ext xmlns:c16="http://schemas.microsoft.com/office/drawing/2014/chart" uri="{C3380CC4-5D6E-409C-BE32-E72D297353CC}">
              <c16:uniqueId val="{00000004-A6B1-4E31-8B53-C4D98476BD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B1-4E31-8B53-C4D98476BD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B1-4E31-8B53-C4D98476BD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1139</c:v>
                </c:pt>
                <c:pt idx="3">
                  <c:v>1180</c:v>
                </c:pt>
                <c:pt idx="6">
                  <c:v>1165</c:v>
                </c:pt>
                <c:pt idx="9">
                  <c:v>1178</c:v>
                </c:pt>
                <c:pt idx="12">
                  <c:v>1176</c:v>
                </c:pt>
              </c:numCache>
            </c:numRef>
          </c:val>
          <c:extLst>
            <c:ext xmlns:c16="http://schemas.microsoft.com/office/drawing/2014/chart" uri="{C3380CC4-5D6E-409C-BE32-E72D297353CC}">
              <c16:uniqueId val="{00000007-A6B1-4E31-8B53-C4D98476BD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520</c:v>
                </c:pt>
                <c:pt idx="2">
                  <c:v>#N/A</c:v>
                </c:pt>
                <c:pt idx="3">
                  <c:v>#N/A</c:v>
                </c:pt>
                <c:pt idx="4">
                  <c:v>606</c:v>
                </c:pt>
                <c:pt idx="5">
                  <c:v>#N/A</c:v>
                </c:pt>
                <c:pt idx="6">
                  <c:v>#N/A</c:v>
                </c:pt>
                <c:pt idx="7">
                  <c:v>706</c:v>
                </c:pt>
                <c:pt idx="8">
                  <c:v>#N/A</c:v>
                </c:pt>
                <c:pt idx="9">
                  <c:v>#N/A</c:v>
                </c:pt>
                <c:pt idx="10">
                  <c:v>576</c:v>
                </c:pt>
                <c:pt idx="11">
                  <c:v>#N/A</c:v>
                </c:pt>
                <c:pt idx="12">
                  <c:v>#N/A</c:v>
                </c:pt>
                <c:pt idx="13">
                  <c:v>552</c:v>
                </c:pt>
                <c:pt idx="14">
                  <c:v>#N/A</c:v>
                </c:pt>
              </c:numCache>
            </c:numRef>
          </c:val>
          <c:smooth val="0"/>
          <c:extLst>
            <c:ext xmlns:c16="http://schemas.microsoft.com/office/drawing/2014/chart" uri="{C3380CC4-5D6E-409C-BE32-E72D297353CC}">
              <c16:uniqueId val="{00000008-A6B1-4E31-8B53-C4D98476BD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9646</c:v>
                </c:pt>
                <c:pt idx="5">
                  <c:v>9507</c:v>
                </c:pt>
                <c:pt idx="8">
                  <c:v>9321</c:v>
                </c:pt>
                <c:pt idx="11">
                  <c:v>9061</c:v>
                </c:pt>
                <c:pt idx="14">
                  <c:v>9091</c:v>
                </c:pt>
              </c:numCache>
            </c:numRef>
          </c:val>
          <c:extLst>
            <c:ext xmlns:c16="http://schemas.microsoft.com/office/drawing/2014/chart" uri="{C3380CC4-5D6E-409C-BE32-E72D297353CC}">
              <c16:uniqueId val="{00000000-5322-42E0-84E1-84F82C4B4C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657</c:v>
                </c:pt>
                <c:pt idx="5">
                  <c:v>697</c:v>
                </c:pt>
                <c:pt idx="8">
                  <c:v>642</c:v>
                </c:pt>
                <c:pt idx="11">
                  <c:v>560</c:v>
                </c:pt>
                <c:pt idx="14">
                  <c:v>513</c:v>
                </c:pt>
              </c:numCache>
            </c:numRef>
          </c:val>
          <c:extLst>
            <c:ext xmlns:c16="http://schemas.microsoft.com/office/drawing/2014/chart" uri="{C3380CC4-5D6E-409C-BE32-E72D297353CC}">
              <c16:uniqueId val="{00000001-5322-42E0-84E1-84F82C4B4C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2879</c:v>
                </c:pt>
                <c:pt idx="5">
                  <c:v>2712</c:v>
                </c:pt>
                <c:pt idx="8">
                  <c:v>2696</c:v>
                </c:pt>
                <c:pt idx="11">
                  <c:v>2747</c:v>
                </c:pt>
                <c:pt idx="14">
                  <c:v>2704</c:v>
                </c:pt>
              </c:numCache>
            </c:numRef>
          </c:val>
          <c:extLst>
            <c:ext xmlns:c16="http://schemas.microsoft.com/office/drawing/2014/chart" uri="{C3380CC4-5D6E-409C-BE32-E72D297353CC}">
              <c16:uniqueId val="{00000002-5322-42E0-84E1-84F82C4B4C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22-42E0-84E1-84F82C4B4C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22-42E0-84E1-84F82C4B4C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22-42E0-84E1-84F82C4B4C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1773</c:v>
                </c:pt>
                <c:pt idx="3">
                  <c:v>1795</c:v>
                </c:pt>
                <c:pt idx="6">
                  <c:v>1845</c:v>
                </c:pt>
                <c:pt idx="9">
                  <c:v>1853</c:v>
                </c:pt>
                <c:pt idx="12">
                  <c:v>1741</c:v>
                </c:pt>
              </c:numCache>
            </c:numRef>
          </c:val>
          <c:extLst>
            <c:ext xmlns:c16="http://schemas.microsoft.com/office/drawing/2014/chart" uri="{C3380CC4-5D6E-409C-BE32-E72D297353CC}">
              <c16:uniqueId val="{00000006-5322-42E0-84E1-84F82C4B4C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670</c:v>
                </c:pt>
                <c:pt idx="3">
                  <c:v>550</c:v>
                </c:pt>
                <c:pt idx="6">
                  <c:v>444</c:v>
                </c:pt>
                <c:pt idx="9">
                  <c:v>397</c:v>
                </c:pt>
                <c:pt idx="12">
                  <c:v>348</c:v>
                </c:pt>
              </c:numCache>
            </c:numRef>
          </c:val>
          <c:extLst>
            <c:ext xmlns:c16="http://schemas.microsoft.com/office/drawing/2014/chart" uri="{C3380CC4-5D6E-409C-BE32-E72D297353CC}">
              <c16:uniqueId val="{00000007-5322-42E0-84E1-84F82C4B4C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3537</c:v>
                </c:pt>
                <c:pt idx="3">
                  <c:v>3334</c:v>
                </c:pt>
                <c:pt idx="6">
                  <c:v>3229</c:v>
                </c:pt>
                <c:pt idx="9">
                  <c:v>3220</c:v>
                </c:pt>
                <c:pt idx="12">
                  <c:v>2940</c:v>
                </c:pt>
              </c:numCache>
            </c:numRef>
          </c:val>
          <c:extLst>
            <c:ext xmlns:c16="http://schemas.microsoft.com/office/drawing/2014/chart" uri="{C3380CC4-5D6E-409C-BE32-E72D297353CC}">
              <c16:uniqueId val="{00000008-5322-42E0-84E1-84F82C4B4C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135</c:v>
                </c:pt>
                <c:pt idx="3">
                  <c:v>145</c:v>
                </c:pt>
                <c:pt idx="6">
                  <c:v>177</c:v>
                </c:pt>
                <c:pt idx="9">
                  <c:v>145</c:v>
                </c:pt>
                <c:pt idx="12">
                  <c:v>145</c:v>
                </c:pt>
              </c:numCache>
            </c:numRef>
          </c:val>
          <c:extLst>
            <c:ext xmlns:c16="http://schemas.microsoft.com/office/drawing/2014/chart" uri="{C3380CC4-5D6E-409C-BE32-E72D297353CC}">
              <c16:uniqueId val="{00000009-5322-42E0-84E1-84F82C4B4C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10990</c:v>
                </c:pt>
                <c:pt idx="3">
                  <c:v>10708</c:v>
                </c:pt>
                <c:pt idx="6">
                  <c:v>10405</c:v>
                </c:pt>
                <c:pt idx="9">
                  <c:v>10162</c:v>
                </c:pt>
                <c:pt idx="12">
                  <c:v>10137</c:v>
                </c:pt>
              </c:numCache>
            </c:numRef>
          </c:val>
          <c:extLst>
            <c:ext xmlns:c16="http://schemas.microsoft.com/office/drawing/2014/chart" uri="{C3380CC4-5D6E-409C-BE32-E72D297353CC}">
              <c16:uniqueId val="{0000000A-5322-42E0-84E1-84F82C4B4C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3922</c:v>
                </c:pt>
                <c:pt idx="2">
                  <c:v>#N/A</c:v>
                </c:pt>
                <c:pt idx="3">
                  <c:v>#N/A</c:v>
                </c:pt>
                <c:pt idx="4">
                  <c:v>3615</c:v>
                </c:pt>
                <c:pt idx="5">
                  <c:v>#N/A</c:v>
                </c:pt>
                <c:pt idx="6">
                  <c:v>#N/A</c:v>
                </c:pt>
                <c:pt idx="7">
                  <c:v>3442</c:v>
                </c:pt>
                <c:pt idx="8">
                  <c:v>#N/A</c:v>
                </c:pt>
                <c:pt idx="9">
                  <c:v>#N/A</c:v>
                </c:pt>
                <c:pt idx="10">
                  <c:v>3408</c:v>
                </c:pt>
                <c:pt idx="11">
                  <c:v>#N/A</c:v>
                </c:pt>
                <c:pt idx="12">
                  <c:v>#N/A</c:v>
                </c:pt>
                <c:pt idx="13">
                  <c:v>3001</c:v>
                </c:pt>
                <c:pt idx="14">
                  <c:v>#N/A</c:v>
                </c:pt>
              </c:numCache>
            </c:numRef>
          </c:val>
          <c:smooth val="0"/>
          <c:extLst>
            <c:ext xmlns:c16="http://schemas.microsoft.com/office/drawing/2014/chart" uri="{C3380CC4-5D6E-409C-BE32-E72D297353CC}">
              <c16:uniqueId val="{0000000B-5322-42E0-84E1-84F82C4B4C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1469</c:v>
                </c:pt>
                <c:pt idx="1">
                  <c:v>1510</c:v>
                </c:pt>
                <c:pt idx="2">
                  <c:v>1511</c:v>
                </c:pt>
              </c:numCache>
            </c:numRef>
          </c:val>
          <c:extLst>
            <c:ext xmlns:c16="http://schemas.microsoft.com/office/drawing/2014/chart" uri="{C3380CC4-5D6E-409C-BE32-E72D297353CC}">
              <c16:uniqueId val="{00000000-104D-4E15-90A7-FCECFD2716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454</c:v>
                </c:pt>
                <c:pt idx="1">
                  <c:v>455</c:v>
                </c:pt>
                <c:pt idx="2">
                  <c:v>456</c:v>
                </c:pt>
              </c:numCache>
            </c:numRef>
          </c:val>
          <c:extLst>
            <c:ext xmlns:c16="http://schemas.microsoft.com/office/drawing/2014/chart" uri="{C3380CC4-5D6E-409C-BE32-E72D297353CC}">
              <c16:uniqueId val="{00000001-104D-4E15-90A7-FCECFD2716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567</c:v>
                </c:pt>
                <c:pt idx="1">
                  <c:v>829</c:v>
                </c:pt>
                <c:pt idx="2">
                  <c:v>805</c:v>
                </c:pt>
              </c:numCache>
            </c:numRef>
          </c:val>
          <c:extLst>
            <c:ext xmlns:c16="http://schemas.microsoft.com/office/drawing/2014/chart" uri="{C3380CC4-5D6E-409C-BE32-E72D297353CC}">
              <c16:uniqueId val="{00000002-104D-4E15-90A7-FCECFD2716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平成２６年度以降、地方債の元利償還金は１１億円台となり年々減少傾向にあったが、近年据置期間を圧縮した借入を実施していることにより元利償還金は横ばい状態にある。</a:t>
          </a:r>
        </a:p>
        <a:p>
          <a:r>
            <a:rPr kumimoji="1" lang="ja-JP" altLang="en-US" sz="1300">
              <a:latin typeface="ＭＳ ゴシック" pitchFamily="49" charset="-128"/>
              <a:ea typeface="ＭＳ ゴシック" pitchFamily="49" charset="-128"/>
            </a:rPr>
            <a:t>令和元年度は、公営企業債の元利償還金に対する繰入金が、公共下水道事業補助金の減少により減となった。</a:t>
          </a:r>
        </a:p>
        <a:p>
          <a:r>
            <a:rPr kumimoji="1" lang="ja-JP" altLang="en-US" sz="1300">
              <a:latin typeface="ＭＳ ゴシック" pitchFamily="49" charset="-128"/>
              <a:ea typeface="ＭＳ ゴシック" pitchFamily="49" charset="-128"/>
            </a:rPr>
            <a:t>今後数年は、同程度に推移すると思われるが積極的な自主財源の確保に努めるとともに長期的な財政事情に鑑み、据置期間圧縮による利子低減を引き続き実施していく。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満期一括償還地方債がないため基金への積立なし。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と比較すると６．８ポイント良化している。その要因としては、算定の分子となる将来負担額のうち公営企業債等繰入見込額（△２８１百万円）及び退職手当負担見込額（△１１２百万円）が減少したことによるものである。</a:t>
          </a:r>
        </a:p>
        <a:p>
          <a:r>
            <a:rPr kumimoji="1" lang="ja-JP" altLang="en-US" sz="1400">
              <a:latin typeface="ＭＳ ゴシック" pitchFamily="49" charset="-128"/>
              <a:ea typeface="ＭＳ ゴシック" pitchFamily="49" charset="-128"/>
            </a:rPr>
            <a:t>今後の見込は、近年中に大きな額の借入に対する償還が始まるものの、大きな変動はなく本年の数値前後で推移すると予想される。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福岡県豊前市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退職手当基金取り崩し及びふるさと納税の寄附によるふるさとづくり応援基金取り崩し等により、基金全体としては▲２３百万円の減となった。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の財源を原則退職手当基金繰入金より充当することとし、今後見込まれる多くの退職者のため継続して退職手当基金を積み立てて行くことを予定している。また、市庁舎の耐震化事業を実施予定であるが将来の庁舎建替え等に備えて公共施設等整備基金を継続して積み立てて行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し尿処理施設解体基金・・・豊前広域環境施設組合解散に伴い一部事務組合の財政調整基金を積立て、し尿処理施設の解体に充てることを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総合文化施設整備基金・・・総合文化施設整備事業に必要な資金を積立てる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ふるさとづくり応援基金・・活力ある地域社会の実現のための事業、地域資源や文化の保全・継承を図ること等を目的とする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学校施設整備基金・・・・・児童・生徒に快適な学習環境を確保するための学校施設整備事業に必要な資金を積立てる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公共施設等整備基金・・・・将来の庁舎建替え等に必要な資金を積立てる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ふるさとづくり応援基金・・ふるさと納税寄附金を１２１百万円積立てたことにより増加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基金を１０２百万円取り崩し各事業に充当したことによる減少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公共施設等整備基金・・・・将来の庁舎建替え等に備えて１００百万円積み立てたことによる増加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その他３特目基金・・・・・基金積立金の利子を積立てたことによる増加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し尿処理施設解体基金・・・解散した一部事務組合の精算のため、し尿処理施設の解体費用として取り崩す予定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ふるさとづくり応援基金・・今後もいただいた寄附を積み立て取り崩す予定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公共施設等整備基金・・・・将来の庁舎建替え等に必要な資金を計画的に積立てる予定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その他・・・・・・・・・・基金積立金の利子を積立てる予定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決算剰余金を１００百万円積み立てたことによる増加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基金利子分を１百万円積み立てたことによる増加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歳入不足に伴い▲１００百万円取り崩したことによる減少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新型コロナウイルスによる地方税収の減収が見込まれ、また庁舎の耐震化、学校統廃合等大型事業を近年実施予定であり、取り崩して対応していく予定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基金積立金の利子を積立てたことによる増加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地方債の償還予定額を踏まえ今後も利子分を積立て、繰上償還等を行う予定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25,341
25,007
111.01
12,538,809
12,412,811
122,184
6,850,340
10,136,661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ここ数年、大きな増減はなく推移しており、類似団体平均と比較すると０．０４ポイント下回っている。</a:t>
          </a:r>
        </a:p>
        <a:p>
          <a:r>
            <a:rPr kumimoji="1" lang="ja-JP" altLang="en-US" sz="1300">
              <a:latin typeface="ＭＳ Ｐゴシック" panose="020B0600070205080204" pitchFamily="50" charset="-128"/>
              <a:ea typeface="ＭＳ Ｐゴシック" panose="020B0600070205080204" pitchFamily="50" charset="-128"/>
            </a:rPr>
            <a:t>バイオマス発電所が開業したことで税収の増加が見込まれるが、新型コロナウイルスの影響により税収の減少は避けられない状況にある。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今後も企業誘致など地域産業の活性化を図ることで、雇用機会の創出、活力あるまちづくりを展開しながら税収の確保を図り、財政力の強化に努める。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歳入歳出共に減少したが、歳入の減少額の方が大きく前年度比０．５ポイント増となり、類似団体平均も６．８ポイント上回っている。</a:t>
          </a:r>
        </a:p>
        <a:p>
          <a:r>
            <a:rPr kumimoji="1" lang="ja-JP" altLang="en-US" sz="1100">
              <a:latin typeface="ＭＳ Ｐゴシック" panose="020B0600070205080204" pitchFamily="50" charset="-128"/>
              <a:ea typeface="ＭＳ Ｐゴシック" panose="020B0600070205080204" pitchFamily="50" charset="-128"/>
            </a:rPr>
            <a:t>歳出では、扶助費が減少したものの退職手当の増、電算管理費の増などにより経常経費は高い水準にある。一方歳入面においては、地方税、臨時財政対策債の減により経常的一般財源は減少しており財政構造は硬直化している。</a:t>
          </a:r>
        </a:p>
        <a:p>
          <a:r>
            <a:rPr kumimoji="1" lang="ja-JP" altLang="en-US" sz="1100">
              <a:latin typeface="ＭＳ Ｐゴシック" panose="020B0600070205080204" pitchFamily="50" charset="-128"/>
              <a:ea typeface="ＭＳ Ｐゴシック" panose="020B0600070205080204" pitchFamily="50" charset="-128"/>
            </a:rPr>
            <a:t>今後は、事務事業の見直しを行い経常経費の削減に努める。また、「豊前市行財政改革推進プラン」に基づき、人口増対策・企業誘致による収入の増加などの行財政改革を進めるとともに、市税滞納者に対する個別徴収及び法的措置に基づく滞納整理の強化等の推進による税収確保や未利用財産の売却による財源確保に努め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24892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7356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762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6256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63</xdr:row>
      <xdr:rowOff>70866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6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70866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612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166895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昨年度より退職者が大幅に増えたことにより退職手当が増加したことに加え、一部事務組合解散に伴うし尿処理場の単独運営による物件費の増加及び電算管理費の増加により、人口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人当たりの決算額も増となった。</a:t>
          </a:r>
        </a:p>
        <a:p>
          <a:r>
            <a:rPr kumimoji="1" lang="ja-JP" altLang="en-US" sz="1300">
              <a:latin typeface="ＭＳ Ｐゴシック" panose="020B0600070205080204" pitchFamily="50" charset="-128"/>
              <a:ea typeface="ＭＳ Ｐゴシック" panose="020B0600070205080204" pitchFamily="50" charset="-128"/>
            </a:rPr>
            <a:t>ゴミ処理業務や消防業務を一部事務組合で行っていることもあり類似団体平均を下回っているが、今後も、各種手当の見直しや給与・定員の適正化に取り組むことにより人件費の抑制に努める。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148910</xdr:rowOff>
    </xdr:from>
    <xdr:to>
      <xdr:col>23</xdr:col>
      <xdr:colOff>133350</xdr:colOff>
      <xdr:row>82</xdr:row>
      <xdr:rowOff>167780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7810"/>
          <a:ext cx="838200" cy="1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27073</xdr:rowOff>
    </xdr:from>
    <xdr:to>
      <xdr:col>19</xdr:col>
      <xdr:colOff>133350</xdr:colOff>
      <xdr:row>82</xdr:row>
      <xdr:rowOff>148910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85973"/>
          <a:ext cx="889000" cy="12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27073</xdr:rowOff>
    </xdr:from>
    <xdr:to>
      <xdr:col>15</xdr:col>
      <xdr:colOff>82550</xdr:colOff>
      <xdr:row>82</xdr:row>
      <xdr:rowOff>42855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85973"/>
          <a:ext cx="8890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23743</xdr:rowOff>
    </xdr:from>
    <xdr:to>
      <xdr:col>11</xdr:col>
      <xdr:colOff>31750</xdr:colOff>
      <xdr:row>82</xdr:row>
      <xdr:rowOff>42855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82643"/>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116980</xdr:rowOff>
    </xdr:from>
    <xdr:to>
      <xdr:col>23</xdr:col>
      <xdr:colOff>184150</xdr:colOff>
      <xdr:row>83</xdr:row>
      <xdr:rowOff>47130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7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133507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98110</xdr:rowOff>
    </xdr:from>
    <xdr:to>
      <xdr:col>19</xdr:col>
      <xdr:colOff>184150</xdr:colOff>
      <xdr:row>83</xdr:row>
      <xdr:rowOff>28260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38437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2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147723</xdr:rowOff>
    </xdr:from>
    <xdr:to>
      <xdr:col>15</xdr:col>
      <xdr:colOff>133350</xdr:colOff>
      <xdr:row>82</xdr:row>
      <xdr:rowOff>77873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3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88050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163505</xdr:rowOff>
    </xdr:from>
    <xdr:to>
      <xdr:col>11</xdr:col>
      <xdr:colOff>82550</xdr:colOff>
      <xdr:row>82</xdr:row>
      <xdr:rowOff>93655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103832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144393</xdr:rowOff>
    </xdr:from>
    <xdr:to>
      <xdr:col>7</xdr:col>
      <xdr:colOff>31750</xdr:colOff>
      <xdr:row>82</xdr:row>
      <xdr:rowOff>74543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84720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0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行の給料表は年功的な体系となっており、上下の職務の級間での水準の重なりも大きいものとなっている。前年度と比較すると０．８増加しており類似団体平均も１．１上回っている。今後も年次別の定員適正化計画を策定し、定員管理の適正化に取り組む。また、国・類似団体の動向を踏まえ、適正な給与制度・運用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170543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773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118836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773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退職者の増加により前年度から０．２２人減少しており、過去からの新規採用抑制により類似団体平均を０．６８人下回っている。「職員数を２１５人体制とする」目標を設定し、今後も定員管理の適正化に取り組む。</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136616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5714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129722</xdr:rowOff>
    </xdr:from>
    <xdr:to>
      <xdr:col>77</xdr:col>
      <xdr:colOff>44450</xdr:colOff>
      <xdr:row>61</xdr:row>
      <xdr:rowOff>136616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881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129722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1233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62502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1233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47897</xdr:rowOff>
    </xdr:from>
    <xdr:to>
      <xdr:col>81</xdr:col>
      <xdr:colOff>95250</xdr:colOff>
      <xdr:row>61</xdr:row>
      <xdr:rowOff>149497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64424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78922</xdr:rowOff>
    </xdr:from>
    <xdr:to>
      <xdr:col>73</xdr:col>
      <xdr:colOff>44450</xdr:colOff>
      <xdr:row>62</xdr:row>
      <xdr:rowOff>9072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19249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11702</xdr:rowOff>
    </xdr:from>
    <xdr:to>
      <xdr:col>64</xdr:col>
      <xdr:colOff>152400</xdr:colOff>
      <xdr:row>61</xdr:row>
      <xdr:rowOff>113302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123479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前年度比０．２ポイント減となり、類似団体平均を１．０ポイント上回った。</a:t>
          </a:r>
        </a:p>
        <a:p>
          <a:r>
            <a:rPr kumimoji="1" lang="ja-JP" altLang="en-US" sz="1100">
              <a:latin typeface="ＭＳ Ｐゴシック" panose="020B0600070205080204" pitchFamily="50" charset="-128"/>
              <a:ea typeface="ＭＳ Ｐゴシック" panose="020B0600070205080204" pitchFamily="50" charset="-128"/>
            </a:rPr>
            <a:t>令和元年度実質公債費比率（単年度）は、公共下水道事業補助金の減少（△</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百万円）により、公営企業に要する経費の財源とする地方債の償還の財源に充てたと認められる繰入金が減少したため</a:t>
          </a:r>
          <a:r>
            <a:rPr kumimoji="1" lang="en-US" altLang="ja-JP" sz="1100">
              <a:latin typeface="ＭＳ Ｐゴシック" panose="020B0600070205080204" pitchFamily="50" charset="-128"/>
              <a:ea typeface="ＭＳ Ｐゴシック" panose="020B0600070205080204" pitchFamily="50" charset="-128"/>
            </a:rPr>
            <a:t>9.28</a:t>
          </a:r>
          <a:r>
            <a:rPr kumimoji="1" lang="ja-JP" altLang="en-US" sz="1100">
              <a:latin typeface="ＭＳ Ｐゴシック" panose="020B0600070205080204" pitchFamily="50" charset="-128"/>
              <a:ea typeface="ＭＳ Ｐゴシック" panose="020B0600070205080204" pitchFamily="50" charset="-128"/>
            </a:rPr>
            <a:t>％と良化した。今年度から算入されなくなった平成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年度実質公債費比率（単年度）が</a:t>
          </a:r>
          <a:r>
            <a:rPr kumimoji="1" lang="en-US" altLang="ja-JP" sz="1100">
              <a:latin typeface="ＭＳ Ｐゴシック" panose="020B0600070205080204" pitchFamily="50" charset="-128"/>
              <a:ea typeface="ＭＳ Ｐゴシック" panose="020B0600070205080204" pitchFamily="50" charset="-128"/>
            </a:rPr>
            <a:t>10.13</a:t>
          </a:r>
          <a:r>
            <a:rPr kumimoji="1" lang="ja-JP" altLang="en-US" sz="1100">
              <a:latin typeface="ＭＳ Ｐゴシック" panose="020B0600070205080204" pitchFamily="50" charset="-128"/>
              <a:ea typeface="ＭＳ Ｐゴシック" panose="020B0600070205080204" pitchFamily="50" charset="-128"/>
            </a:rPr>
            <a:t>％と高かったため３ヶ年平均は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％良化した。</a:t>
          </a:r>
        </a:p>
        <a:p>
          <a:r>
            <a:rPr kumimoji="1" lang="ja-JP" altLang="en-US" sz="1100">
              <a:latin typeface="ＭＳ Ｐゴシック" panose="020B0600070205080204" pitchFamily="50" charset="-128"/>
              <a:ea typeface="ＭＳ Ｐゴシック" panose="020B0600070205080204" pitchFamily="50" charset="-128"/>
            </a:rPr>
            <a:t>高水準で推移しており、経済対策等により実施した事業の元利償還金及び準元利償還金（主に下水道事業）が多額であることが一つの要因と考えられる。今後、庁舎耐震改修工事等の大型事業により実質公債費比率は同程度を推移するとみられるが、財政計画に基づき新規地方債の発行抑制や繰上償還を行うなど、さらなる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159173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0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159173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9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135044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126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54610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89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170621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類似団体平均を０．７ポイント上回っているが、前年度と比較すると６．８ポイント良化している。</a:t>
          </a:r>
        </a:p>
        <a:p>
          <a:r>
            <a:rPr kumimoji="1" lang="ja-JP" altLang="en-US" sz="1300">
              <a:latin typeface="ＭＳ Ｐゴシック" panose="020B0600070205080204" pitchFamily="50" charset="-128"/>
              <a:ea typeface="ＭＳ Ｐゴシック" panose="020B0600070205080204" pitchFamily="50" charset="-128"/>
            </a:rPr>
            <a:t>これは将来負担比率の算定の分子となる将来負担額のうち公営企業債等繰入見込額（△</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百万円）及び退職手当負担見込額（△</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百万円）が減少したため良化したことによるものである。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今後の見込は、近年中に大きな額の借入に対する償還が始まるものの、大きな変動はなく本年の数値前後で推移すると予想される。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32851</xdr:rowOff>
    </xdr:from>
    <xdr:to>
      <xdr:col>81</xdr:col>
      <xdr:colOff>44450</xdr:colOff>
      <xdr:row>16</xdr:row>
      <xdr:rowOff>87545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76051"/>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85937</xdr:rowOff>
    </xdr:from>
    <xdr:to>
      <xdr:col>77</xdr:col>
      <xdr:colOff>44450</xdr:colOff>
      <xdr:row>16</xdr:row>
      <xdr:rowOff>87545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829137"/>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85937</xdr:rowOff>
    </xdr:from>
    <xdr:to>
      <xdr:col>72</xdr:col>
      <xdr:colOff>203200</xdr:colOff>
      <xdr:row>16</xdr:row>
      <xdr:rowOff>113284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829137"/>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113284</xdr:rowOff>
    </xdr:from>
    <xdr:to>
      <xdr:col>68</xdr:col>
      <xdr:colOff>152400</xdr:colOff>
      <xdr:row>16</xdr:row>
      <xdr:rowOff>151892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8564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153501</xdr:rowOff>
    </xdr:from>
    <xdr:to>
      <xdr:col>81</xdr:col>
      <xdr:colOff>95250</xdr:colOff>
      <xdr:row>16</xdr:row>
      <xdr:rowOff>83651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125578</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69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36745</xdr:rowOff>
    </xdr:from>
    <xdr:to>
      <xdr:col>77</xdr:col>
      <xdr:colOff>95250</xdr:colOff>
      <xdr:row>16</xdr:row>
      <xdr:rowOff>138345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123122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86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62484</xdr:rowOff>
    </xdr:from>
    <xdr:to>
      <xdr:col>68</xdr:col>
      <xdr:colOff>203200</xdr:colOff>
      <xdr:row>16</xdr:row>
      <xdr:rowOff>164084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148861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101092</xdr:rowOff>
    </xdr:from>
    <xdr:to>
      <xdr:col>64</xdr:col>
      <xdr:colOff>152400</xdr:colOff>
      <xdr:row>17</xdr:row>
      <xdr:rowOff>31242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16019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25,341
25,007
111.01
12,538,809
12,412,811
122,184
6,850,340
10,136,661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前年度比１．５ポイント増加した要因は、退職者数の増加が主なものである。</a:t>
          </a:r>
        </a:p>
        <a:p>
          <a:r>
            <a:rPr kumimoji="1" lang="ja-JP" altLang="en-US" sz="1300">
              <a:latin typeface="ＭＳ Ｐゴシック" panose="020B0600070205080204" pitchFamily="50" charset="-128"/>
              <a:ea typeface="ＭＳ Ｐゴシック" panose="020B0600070205080204" pitchFamily="50" charset="-128"/>
            </a:rPr>
            <a:t>類似団体平均を２．０ポイント上回っているが、翌年度は退職者が減少する見込みであり経常収支比率は低くなると見込まれる。</a:t>
          </a:r>
        </a:p>
        <a:p>
          <a:r>
            <a:rPr kumimoji="1" lang="ja-JP" altLang="en-US" sz="1300">
              <a:latin typeface="ＭＳ Ｐゴシック" panose="020B0600070205080204" pitchFamily="50" charset="-128"/>
              <a:ea typeface="ＭＳ Ｐゴシック" panose="020B0600070205080204" pitchFamily="50" charset="-128"/>
            </a:rPr>
            <a:t>調整手当・特殊勤務手当の廃止、大幅な人員削減を行うなどして改善を図っており、今後も新規採用の抑制など人件費の削減に努める。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553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55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前年度比１．０％増加している。これは、一部事務組合が解散したことに伴うし尿処理場の単独運営により需要費が増加したこと及びシステム更新による電算管理費の増加が主な要因である。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類似団体平均と比較すると１．６ポイント上回っている。今後は、豊前市公共施設等総合管理計画及び個別施設計画に基づき施設の維持管理を見直し経費削減に努める。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113393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191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17</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01471"/>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01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9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前年度比１．７ポイント減少した主な要因は、児童数の減少による私立保育所施設型給付費及び生活保護扶助費の減である。</a:t>
          </a:r>
        </a:p>
        <a:p>
          <a:r>
            <a:rPr kumimoji="1" lang="ja-JP" altLang="en-US" sz="1300">
              <a:latin typeface="ＭＳ Ｐゴシック" panose="020B0600070205080204" pitchFamily="50" charset="-128"/>
              <a:ea typeface="ＭＳ Ｐゴシック" panose="020B0600070205080204" pitchFamily="50" charset="-128"/>
            </a:rPr>
            <a:t>類似団体平均と比較すると、扶助費に係る経常収支比率は高くなっている。要因として、私立保育園の比率が高いため、児童福祉費に係る扶助費が高くなっている。また、障害者福祉費も増加傾向にあり、扶助費増加の要因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60</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38443"/>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29028</xdr:rowOff>
    </xdr:from>
    <xdr:to>
      <xdr:col>19</xdr:col>
      <xdr:colOff>187325</xdr:colOff>
      <xdr:row>60</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16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110672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99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60</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その他が前年度比０．３％増加した主な要因としては、後期高齢者医療療養給付費負担金が増加したことによるものである。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公営企業会計の経費節減や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64951</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465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45357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26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45357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626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45357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26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157678</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8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前年度比率０．６ポイント減となった主な要因は、公共下水道事業補助金の減である。類似団体平均と比較すると、補助費等に係る経常収支比率は高くなっている。これは、①ゴミ処理業務や消防業務等を一部事務組合で行っており、その負担金が多額になっている　②下水道事業に対する繰出金が多額になっていることが原因である。今後は一部事務組合に対して行財政運営の改善を求め、各構成団体と協議しながら負担金の削減について推進する。また、各公営企業会計の健全な経営に向けた取り組みを推進し、繰出金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272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38</xdr:row>
      <xdr:rowOff>49276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546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49276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00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156718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前年度比同水準で推移している。類似団体平均と比較すると、公債費に係る経常収支比率は低くなっている。これは、①近年地方債の新規発行を伴う普通建設事業を抑制した　②地方債残高を確実に減らしていくために、地方債発行額を元金償還額の範囲内に抑えた　③市中銀行等への任意の繰上償還を実施したことによるものである。今後もこの方針を堅持しつつ、地方債残高の縮減に努める。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123734</xdr:rowOff>
    </xdr:from>
    <xdr:to>
      <xdr:col>24</xdr:col>
      <xdr:colOff>25400</xdr:colOff>
      <xdr:row>76</xdr:row>
      <xdr:rowOff>123734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153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97608</xdr:rowOff>
    </xdr:from>
    <xdr:to>
      <xdr:col>19</xdr:col>
      <xdr:colOff>187325</xdr:colOff>
      <xdr:row>76</xdr:row>
      <xdr:rowOff>123734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1278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97608</xdr:rowOff>
    </xdr:from>
    <xdr:to>
      <xdr:col>15</xdr:col>
      <xdr:colOff>98425</xdr:colOff>
      <xdr:row>76</xdr:row>
      <xdr:rowOff>97608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127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97608</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082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72934</xdr:rowOff>
    </xdr:from>
    <xdr:to>
      <xdr:col>20</xdr:col>
      <xdr:colOff>38100</xdr:colOff>
      <xdr:row>77</xdr:row>
      <xdr:rowOff>3084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13261</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46808</xdr:rowOff>
    </xdr:from>
    <xdr:to>
      <xdr:col>15</xdr:col>
      <xdr:colOff>149225</xdr:colOff>
      <xdr:row>76</xdr:row>
      <xdr:rowOff>148408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158586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46808</xdr:rowOff>
    </xdr:from>
    <xdr:to>
      <xdr:col>11</xdr:col>
      <xdr:colOff>60325</xdr:colOff>
      <xdr:row>76</xdr:row>
      <xdr:rowOff>148408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158586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112865</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類似団体平均と比較すると８．３ポイント上回っている。その主な原因は扶助費が２．９ポイント、人件費が２．０ポイント、類似団体の数値をそれぞれ上回っていることである。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637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92711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5503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14987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79</xdr:row>
      <xdr:rowOff>14987</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863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91921</xdr:rowOff>
    </xdr:from>
    <xdr:to>
      <xdr:col>29</xdr:col>
      <xdr:colOff>127000</xdr:colOff>
      <xdr:row>15</xdr:row>
      <xdr:rowOff>111482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11296"/>
          <a:ext cx="647700" cy="19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91921</xdr:rowOff>
    </xdr:from>
    <xdr:to>
      <xdr:col>26</xdr:col>
      <xdr:colOff>50800</xdr:colOff>
      <xdr:row>15</xdr:row>
      <xdr:rowOff>106143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11296"/>
          <a:ext cx="698500" cy="1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106143</xdr:rowOff>
    </xdr:from>
    <xdr:to>
      <xdr:col>22</xdr:col>
      <xdr:colOff>114300</xdr:colOff>
      <xdr:row>15</xdr:row>
      <xdr:rowOff>113115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25518"/>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102616</xdr:rowOff>
    </xdr:from>
    <xdr:to>
      <xdr:col>18</xdr:col>
      <xdr:colOff>177800</xdr:colOff>
      <xdr:row>15</xdr:row>
      <xdr:rowOff>113115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21991"/>
          <a:ext cx="698500" cy="1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60682</xdr:rowOff>
    </xdr:from>
    <xdr:to>
      <xdr:col>29</xdr:col>
      <xdr:colOff>177800</xdr:colOff>
      <xdr:row>15</xdr:row>
      <xdr:rowOff>162282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80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77209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41121</xdr:rowOff>
    </xdr:from>
    <xdr:to>
      <xdr:col>26</xdr:col>
      <xdr:colOff>101600</xdr:colOff>
      <xdr:row>15</xdr:row>
      <xdr:rowOff>142721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6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152898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55343</xdr:rowOff>
    </xdr:from>
    <xdr:to>
      <xdr:col>22</xdr:col>
      <xdr:colOff>165100</xdr:colOff>
      <xdr:row>15</xdr:row>
      <xdr:rowOff>156943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7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167120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4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62315</xdr:rowOff>
    </xdr:from>
    <xdr:to>
      <xdr:col>19</xdr:col>
      <xdr:colOff>38100</xdr:colOff>
      <xdr:row>15</xdr:row>
      <xdr:rowOff>163915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8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5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51816</xdr:rowOff>
    </xdr:from>
    <xdr:to>
      <xdr:col>15</xdr:col>
      <xdr:colOff>101600</xdr:colOff>
      <xdr:row>15</xdr:row>
      <xdr:rowOff>153416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7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163593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4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267785</xdr:rowOff>
    </xdr:from>
    <xdr:to>
      <xdr:col>29</xdr:col>
      <xdr:colOff>127000</xdr:colOff>
      <xdr:row>35</xdr:row>
      <xdr:rowOff>289339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6878135"/>
          <a:ext cx="6477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274116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8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115505</xdr:rowOff>
    </xdr:from>
    <xdr:to>
      <xdr:col>26</xdr:col>
      <xdr:colOff>50800</xdr:colOff>
      <xdr:row>35</xdr:row>
      <xdr:rowOff>267785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725855"/>
          <a:ext cx="698500" cy="1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115505</xdr:rowOff>
    </xdr:from>
    <xdr:to>
      <xdr:col>22</xdr:col>
      <xdr:colOff>114300</xdr:colOff>
      <xdr:row>35</xdr:row>
      <xdr:rowOff>251326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6725855"/>
          <a:ext cx="698500" cy="135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251326</xdr:rowOff>
    </xdr:from>
    <xdr:to>
      <xdr:col>18</xdr:col>
      <xdr:colOff>177800</xdr:colOff>
      <xdr:row>36</xdr:row>
      <xdr:rowOff>19427</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6861676"/>
          <a:ext cx="698500" cy="111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238539</xdr:rowOff>
    </xdr:from>
    <xdr:to>
      <xdr:col>29</xdr:col>
      <xdr:colOff>177800</xdr:colOff>
      <xdr:row>35</xdr:row>
      <xdr:rowOff>340139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848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83616</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69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216985</xdr:rowOff>
    </xdr:from>
    <xdr:to>
      <xdr:col>26</xdr:col>
      <xdr:colOff>101600</xdr:colOff>
      <xdr:row>35</xdr:row>
      <xdr:rowOff>318585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82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328762</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596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64705</xdr:rowOff>
    </xdr:from>
    <xdr:to>
      <xdr:col>22</xdr:col>
      <xdr:colOff>165100</xdr:colOff>
      <xdr:row>35</xdr:row>
      <xdr:rowOff>166305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67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176482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44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200526</xdr:rowOff>
    </xdr:from>
    <xdr:to>
      <xdr:col>19</xdr:col>
      <xdr:colOff>38100</xdr:colOff>
      <xdr:row>35</xdr:row>
      <xdr:rowOff>302126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81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312303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57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311527</xdr:rowOff>
    </xdr:from>
    <xdr:to>
      <xdr:col>15</xdr:col>
      <xdr:colOff>101600</xdr:colOff>
      <xdr:row>36</xdr:row>
      <xdr:rowOff>70227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921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55004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00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25,341
25,007
111.01
12,538,809
12,412,811
122,184
6,850,340
10,136,661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59195</xdr:rowOff>
    </xdr:from>
    <xdr:to>
      <xdr:col>24</xdr:col>
      <xdr:colOff>63500</xdr:colOff>
      <xdr:row>36</xdr:row>
      <xdr:rowOff>22581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59945"/>
          <a:ext cx="838200" cy="1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22581</xdr:rowOff>
    </xdr:from>
    <xdr:to>
      <xdr:col>19</xdr:col>
      <xdr:colOff>177800</xdr:colOff>
      <xdr:row>36</xdr:row>
      <xdr:rowOff>113411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4781"/>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81864</xdr:rowOff>
    </xdr:from>
    <xdr:to>
      <xdr:col>15</xdr:col>
      <xdr:colOff>50800</xdr:colOff>
      <xdr:row>36</xdr:row>
      <xdr:rowOff>113411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54064"/>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16961</xdr:rowOff>
    </xdr:from>
    <xdr:to>
      <xdr:col>10</xdr:col>
      <xdr:colOff>114300</xdr:colOff>
      <xdr:row>36</xdr:row>
      <xdr:rowOff>81864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89161"/>
          <a:ext cx="8890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8395</xdr:rowOff>
    </xdr:from>
    <xdr:to>
      <xdr:col>24</xdr:col>
      <xdr:colOff>114300</xdr:colOff>
      <xdr:row>35</xdr:row>
      <xdr:rowOff>109995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31272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6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143231</xdr:rowOff>
    </xdr:from>
    <xdr:to>
      <xdr:col>20</xdr:col>
      <xdr:colOff>38100</xdr:colOff>
      <xdr:row>36</xdr:row>
      <xdr:rowOff>73381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64508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62611</xdr:rowOff>
    </xdr:from>
    <xdr:to>
      <xdr:col>15</xdr:col>
      <xdr:colOff>101600</xdr:colOff>
      <xdr:row>36</xdr:row>
      <xdr:rowOff>164211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155338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31064</xdr:rowOff>
    </xdr:from>
    <xdr:to>
      <xdr:col>10</xdr:col>
      <xdr:colOff>165100</xdr:colOff>
      <xdr:row>36</xdr:row>
      <xdr:rowOff>132664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123791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137611</xdr:rowOff>
    </xdr:from>
    <xdr:to>
      <xdr:col>6</xdr:col>
      <xdr:colOff>38100</xdr:colOff>
      <xdr:row>36</xdr:row>
      <xdr:rowOff>67761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58888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24083</xdr:rowOff>
    </xdr:from>
    <xdr:to>
      <xdr:col>24</xdr:col>
      <xdr:colOff>63500</xdr:colOff>
      <xdr:row>57</xdr:row>
      <xdr:rowOff>52386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6733"/>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52386</xdr:rowOff>
    </xdr:from>
    <xdr:to>
      <xdr:col>19</xdr:col>
      <xdr:colOff>177800</xdr:colOff>
      <xdr:row>57</xdr:row>
      <xdr:rowOff>160589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5036"/>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128531</xdr:rowOff>
    </xdr:from>
    <xdr:to>
      <xdr:col>15</xdr:col>
      <xdr:colOff>50800</xdr:colOff>
      <xdr:row>57</xdr:row>
      <xdr:rowOff>160589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01181"/>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128531</xdr:rowOff>
    </xdr:from>
    <xdr:to>
      <xdr:col>10</xdr:col>
      <xdr:colOff>114300</xdr:colOff>
      <xdr:row>58</xdr:row>
      <xdr:rowOff>7634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1181"/>
          <a:ext cx="889000" cy="5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144733</xdr:rowOff>
    </xdr:from>
    <xdr:to>
      <xdr:col>24</xdr:col>
      <xdr:colOff>114300</xdr:colOff>
      <xdr:row>57</xdr:row>
      <xdr:rowOff>74883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123160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1586</xdr:rowOff>
    </xdr:from>
    <xdr:to>
      <xdr:col>20</xdr:col>
      <xdr:colOff>38100</xdr:colOff>
      <xdr:row>57</xdr:row>
      <xdr:rowOff>103186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109789</xdr:rowOff>
    </xdr:from>
    <xdr:to>
      <xdr:col>15</xdr:col>
      <xdr:colOff>101600</xdr:colOff>
      <xdr:row>58</xdr:row>
      <xdr:rowOff>39939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31066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77731</xdr:rowOff>
    </xdr:from>
    <xdr:to>
      <xdr:col>10</xdr:col>
      <xdr:colOff>165100</xdr:colOff>
      <xdr:row>58</xdr:row>
      <xdr:rowOff>7881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170458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128284</xdr:rowOff>
    </xdr:from>
    <xdr:to>
      <xdr:col>6</xdr:col>
      <xdr:colOff>38100</xdr:colOff>
      <xdr:row>58</xdr:row>
      <xdr:rowOff>58434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49561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84035</xdr:rowOff>
    </xdr:from>
    <xdr:to>
      <xdr:col>24</xdr:col>
      <xdr:colOff>63500</xdr:colOff>
      <xdr:row>78</xdr:row>
      <xdr:rowOff>118935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57135"/>
          <a:ext cx="8382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84035</xdr:rowOff>
    </xdr:from>
    <xdr:to>
      <xdr:col>19</xdr:col>
      <xdr:colOff>177800</xdr:colOff>
      <xdr:row>78</xdr:row>
      <xdr:rowOff>94018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7135"/>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94018</xdr:rowOff>
    </xdr:from>
    <xdr:to>
      <xdr:col>15</xdr:col>
      <xdr:colOff>50800</xdr:colOff>
      <xdr:row>78</xdr:row>
      <xdr:rowOff>100152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7118"/>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72644</xdr:rowOff>
    </xdr:from>
    <xdr:to>
      <xdr:col>10</xdr:col>
      <xdr:colOff>114300</xdr:colOff>
      <xdr:row>78</xdr:row>
      <xdr:rowOff>100152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5744"/>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68135</xdr:rowOff>
    </xdr:from>
    <xdr:to>
      <xdr:col>24</xdr:col>
      <xdr:colOff>114300</xdr:colOff>
      <xdr:row>78</xdr:row>
      <xdr:rowOff>169735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154512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33235</xdr:rowOff>
    </xdr:from>
    <xdr:to>
      <xdr:col>20</xdr:col>
      <xdr:colOff>38100</xdr:colOff>
      <xdr:row>78</xdr:row>
      <xdr:rowOff>134835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125962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43218</xdr:rowOff>
    </xdr:from>
    <xdr:to>
      <xdr:col>15</xdr:col>
      <xdr:colOff>101600</xdr:colOff>
      <xdr:row>78</xdr:row>
      <xdr:rowOff>144818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135945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49352</xdr:rowOff>
    </xdr:from>
    <xdr:to>
      <xdr:col>10</xdr:col>
      <xdr:colOff>165100</xdr:colOff>
      <xdr:row>78</xdr:row>
      <xdr:rowOff>150952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142079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21844</xdr:rowOff>
    </xdr:from>
    <xdr:to>
      <xdr:col>6</xdr:col>
      <xdr:colOff>38100</xdr:colOff>
      <xdr:row>78</xdr:row>
      <xdr:rowOff>123444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114571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100381</xdr:rowOff>
    </xdr:from>
    <xdr:to>
      <xdr:col>24</xdr:col>
      <xdr:colOff>63500</xdr:colOff>
      <xdr:row>91</xdr:row>
      <xdr:rowOff>114188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702331"/>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8209</xdr:rowOff>
    </xdr:from>
    <xdr:to>
      <xdr:col>19</xdr:col>
      <xdr:colOff>177800</xdr:colOff>
      <xdr:row>91</xdr:row>
      <xdr:rowOff>114188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5610159"/>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8209</xdr:rowOff>
    </xdr:from>
    <xdr:to>
      <xdr:col>15</xdr:col>
      <xdr:colOff>50800</xdr:colOff>
      <xdr:row>91</xdr:row>
      <xdr:rowOff>16348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610159"/>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16348</xdr:rowOff>
    </xdr:from>
    <xdr:to>
      <xdr:col>10</xdr:col>
      <xdr:colOff>114300</xdr:colOff>
      <xdr:row>91</xdr:row>
      <xdr:rowOff>115263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618298"/>
          <a:ext cx="889000" cy="9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49581</xdr:rowOff>
    </xdr:from>
    <xdr:to>
      <xdr:col>24</xdr:col>
      <xdr:colOff>114300</xdr:colOff>
      <xdr:row>91</xdr:row>
      <xdr:rowOff>151181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6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72458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50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63388</xdr:rowOff>
    </xdr:from>
    <xdr:to>
      <xdr:col>20</xdr:col>
      <xdr:colOff>38100</xdr:colOff>
      <xdr:row>91</xdr:row>
      <xdr:rowOff>164988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6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10065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44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128859</xdr:rowOff>
    </xdr:from>
    <xdr:to>
      <xdr:col>15</xdr:col>
      <xdr:colOff>101600</xdr:colOff>
      <xdr:row>91</xdr:row>
      <xdr:rowOff>59009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5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75536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3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136998</xdr:rowOff>
    </xdr:from>
    <xdr:to>
      <xdr:col>10</xdr:col>
      <xdr:colOff>165100</xdr:colOff>
      <xdr:row>91</xdr:row>
      <xdr:rowOff>67148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56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83675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34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64463</xdr:rowOff>
    </xdr:from>
    <xdr:to>
      <xdr:col>6</xdr:col>
      <xdr:colOff>38100</xdr:colOff>
      <xdr:row>91</xdr:row>
      <xdr:rowOff>166063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6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11140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44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141132</xdr:rowOff>
    </xdr:from>
    <xdr:to>
      <xdr:col>55</xdr:col>
      <xdr:colOff>0</xdr:colOff>
      <xdr:row>36</xdr:row>
      <xdr:rowOff>152204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13332"/>
          <a:ext cx="8382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97318</xdr:rowOff>
    </xdr:from>
    <xdr:to>
      <xdr:col>50</xdr:col>
      <xdr:colOff>114300</xdr:colOff>
      <xdr:row>36</xdr:row>
      <xdr:rowOff>152204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69518"/>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97318</xdr:rowOff>
    </xdr:from>
    <xdr:to>
      <xdr:col>45</xdr:col>
      <xdr:colOff>177800</xdr:colOff>
      <xdr:row>36</xdr:row>
      <xdr:rowOff>103010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69518"/>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80203</xdr:rowOff>
    </xdr:from>
    <xdr:to>
      <xdr:col>41</xdr:col>
      <xdr:colOff>50800</xdr:colOff>
      <xdr:row>36</xdr:row>
      <xdr:rowOff>103010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52403"/>
          <a:ext cx="889000" cy="2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90332</xdr:rowOff>
    </xdr:from>
    <xdr:to>
      <xdr:col>55</xdr:col>
      <xdr:colOff>50800</xdr:colOff>
      <xdr:row>37</xdr:row>
      <xdr:rowOff>20482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68759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101404</xdr:rowOff>
    </xdr:from>
    <xdr:to>
      <xdr:col>50</xdr:col>
      <xdr:colOff>165100</xdr:colOff>
      <xdr:row>37</xdr:row>
      <xdr:rowOff>31554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22681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46518</xdr:rowOff>
    </xdr:from>
    <xdr:to>
      <xdr:col>46</xdr:col>
      <xdr:colOff>38100</xdr:colOff>
      <xdr:row>36</xdr:row>
      <xdr:rowOff>148118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164645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52210</xdr:rowOff>
    </xdr:from>
    <xdr:to>
      <xdr:col>41</xdr:col>
      <xdr:colOff>101600</xdr:colOff>
      <xdr:row>36</xdr:row>
      <xdr:rowOff>153810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170337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29403</xdr:rowOff>
    </xdr:from>
    <xdr:to>
      <xdr:col>36</xdr:col>
      <xdr:colOff>165100</xdr:colOff>
      <xdr:row>36</xdr:row>
      <xdr:rowOff>131003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147530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7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1891</xdr:rowOff>
    </xdr:from>
    <xdr:to>
      <xdr:col>55</xdr:col>
      <xdr:colOff>0</xdr:colOff>
      <xdr:row>58</xdr:row>
      <xdr:rowOff>64513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45991"/>
          <a:ext cx="838200" cy="6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64513</xdr:rowOff>
    </xdr:from>
    <xdr:to>
      <xdr:col>50</xdr:col>
      <xdr:colOff>114300</xdr:colOff>
      <xdr:row>58</xdr:row>
      <xdr:rowOff>73598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08613"/>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49464</xdr:rowOff>
    </xdr:from>
    <xdr:to>
      <xdr:col>45</xdr:col>
      <xdr:colOff>177800</xdr:colOff>
      <xdr:row>58</xdr:row>
      <xdr:rowOff>73598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93564"/>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19015</xdr:rowOff>
    </xdr:from>
    <xdr:to>
      <xdr:col>41</xdr:col>
      <xdr:colOff>50800</xdr:colOff>
      <xdr:row>58</xdr:row>
      <xdr:rowOff>49464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63115"/>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122541</xdr:rowOff>
    </xdr:from>
    <xdr:to>
      <xdr:col>55</xdr:col>
      <xdr:colOff>50800</xdr:colOff>
      <xdr:row>58</xdr:row>
      <xdr:rowOff>52691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9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13713</xdr:rowOff>
    </xdr:from>
    <xdr:to>
      <xdr:col>50</xdr:col>
      <xdr:colOff>165100</xdr:colOff>
      <xdr:row>58</xdr:row>
      <xdr:rowOff>115313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106440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5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22798</xdr:rowOff>
    </xdr:from>
    <xdr:to>
      <xdr:col>46</xdr:col>
      <xdr:colOff>38100</xdr:colOff>
      <xdr:row>58</xdr:row>
      <xdr:rowOff>124398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115525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170114</xdr:rowOff>
    </xdr:from>
    <xdr:to>
      <xdr:col>41</xdr:col>
      <xdr:colOff>101600</xdr:colOff>
      <xdr:row>58</xdr:row>
      <xdr:rowOff>100264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91391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3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139665</xdr:rowOff>
    </xdr:from>
    <xdr:to>
      <xdr:col>36</xdr:col>
      <xdr:colOff>165100</xdr:colOff>
      <xdr:row>58</xdr:row>
      <xdr:rowOff>69815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60942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133147</xdr:rowOff>
    </xdr:from>
    <xdr:to>
      <xdr:col>55</xdr:col>
      <xdr:colOff>0</xdr:colOff>
      <xdr:row>79</xdr:row>
      <xdr:rowOff>9379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06247"/>
          <a:ext cx="8382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5531</xdr:rowOff>
    </xdr:from>
    <xdr:to>
      <xdr:col>50</xdr:col>
      <xdr:colOff>114300</xdr:colOff>
      <xdr:row>79</xdr:row>
      <xdr:rowOff>9379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50081"/>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165554</xdr:rowOff>
    </xdr:from>
    <xdr:to>
      <xdr:col>45</xdr:col>
      <xdr:colOff>177800</xdr:colOff>
      <xdr:row>79</xdr:row>
      <xdr:rowOff>5531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38654"/>
          <a:ext cx="889000" cy="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135418</xdr:rowOff>
    </xdr:from>
    <xdr:to>
      <xdr:col>41</xdr:col>
      <xdr:colOff>50800</xdr:colOff>
      <xdr:row>78</xdr:row>
      <xdr:rowOff>165554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08518"/>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82347</xdr:rowOff>
    </xdr:from>
    <xdr:to>
      <xdr:col>55</xdr:col>
      <xdr:colOff>50800</xdr:colOff>
      <xdr:row>79</xdr:row>
      <xdr:rowOff>12497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41724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130029</xdr:rowOff>
    </xdr:from>
    <xdr:to>
      <xdr:col>50</xdr:col>
      <xdr:colOff>165100</xdr:colOff>
      <xdr:row>79</xdr:row>
      <xdr:rowOff>60179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51306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9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126181</xdr:rowOff>
    </xdr:from>
    <xdr:to>
      <xdr:col>46</xdr:col>
      <xdr:colOff>38100</xdr:colOff>
      <xdr:row>79</xdr:row>
      <xdr:rowOff>56331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47458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114754</xdr:rowOff>
    </xdr:from>
    <xdr:to>
      <xdr:col>41</xdr:col>
      <xdr:colOff>101600</xdr:colOff>
      <xdr:row>79</xdr:row>
      <xdr:rowOff>44904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36031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84618</xdr:rowOff>
    </xdr:from>
    <xdr:to>
      <xdr:col>36</xdr:col>
      <xdr:colOff>165100</xdr:colOff>
      <xdr:row>79</xdr:row>
      <xdr:rowOff>14768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168580</xdr:rowOff>
    </xdr:from>
    <xdr:to>
      <xdr:col>55</xdr:col>
      <xdr:colOff>0</xdr:colOff>
      <xdr:row>98</xdr:row>
      <xdr:rowOff>84999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99230"/>
          <a:ext cx="838200" cy="8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84999</xdr:rowOff>
    </xdr:from>
    <xdr:to>
      <xdr:col>50</xdr:col>
      <xdr:colOff>114300</xdr:colOff>
      <xdr:row>98</xdr:row>
      <xdr:rowOff>165619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87099"/>
          <a:ext cx="889000" cy="8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96059</xdr:rowOff>
    </xdr:from>
    <xdr:to>
      <xdr:col>45</xdr:col>
      <xdr:colOff>177800</xdr:colOff>
      <xdr:row>98</xdr:row>
      <xdr:rowOff>165619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98159"/>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54270</xdr:rowOff>
    </xdr:from>
    <xdr:to>
      <xdr:col>41</xdr:col>
      <xdr:colOff>50800</xdr:colOff>
      <xdr:row>98</xdr:row>
      <xdr:rowOff>96059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56370"/>
          <a:ext cx="8890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117780</xdr:rowOff>
    </xdr:from>
    <xdr:to>
      <xdr:col>55</xdr:col>
      <xdr:colOff>50800</xdr:colOff>
      <xdr:row>98</xdr:row>
      <xdr:rowOff>47930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96207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34199</xdr:rowOff>
    </xdr:from>
    <xdr:to>
      <xdr:col>50</xdr:col>
      <xdr:colOff>165100</xdr:colOff>
      <xdr:row>98</xdr:row>
      <xdr:rowOff>135799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126926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2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114819</xdr:rowOff>
    </xdr:from>
    <xdr:to>
      <xdr:col>46</xdr:col>
      <xdr:colOff>38100</xdr:colOff>
      <xdr:row>99</xdr:row>
      <xdr:rowOff>44969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9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36096</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700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45259</xdr:rowOff>
    </xdr:from>
    <xdr:to>
      <xdr:col>41</xdr:col>
      <xdr:colOff>101600</xdr:colOff>
      <xdr:row>98</xdr:row>
      <xdr:rowOff>146859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137986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3470</xdr:rowOff>
    </xdr:from>
    <xdr:to>
      <xdr:col>36</xdr:col>
      <xdr:colOff>165100</xdr:colOff>
      <xdr:row>98</xdr:row>
      <xdr:rowOff>105070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96197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8649</xdr:rowOff>
    </xdr:from>
    <xdr:to>
      <xdr:col>85</xdr:col>
      <xdr:colOff>127000</xdr:colOff>
      <xdr:row>39</xdr:row>
      <xdr:rowOff>21895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95199"/>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8649</xdr:rowOff>
    </xdr:from>
    <xdr:to>
      <xdr:col>81</xdr:col>
      <xdr:colOff>50800</xdr:colOff>
      <xdr:row>39</xdr:row>
      <xdr:rowOff>40374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95199"/>
          <a:ext cx="889000" cy="3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40374</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6924"/>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41935</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8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142545</xdr:rowOff>
    </xdr:from>
    <xdr:to>
      <xdr:col>85</xdr:col>
      <xdr:colOff>177800</xdr:colOff>
      <xdr:row>39</xdr:row>
      <xdr:rowOff>72695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129299</xdr:rowOff>
    </xdr:from>
    <xdr:to>
      <xdr:col>81</xdr:col>
      <xdr:colOff>101600</xdr:colOff>
      <xdr:row>39</xdr:row>
      <xdr:rowOff>59449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4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50576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161024</xdr:rowOff>
    </xdr:from>
    <xdr:to>
      <xdr:col>76</xdr:col>
      <xdr:colOff>165100</xdr:colOff>
      <xdr:row>39</xdr:row>
      <xdr:rowOff>91174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82301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162585</xdr:rowOff>
    </xdr:from>
    <xdr:to>
      <xdr:col>67</xdr:col>
      <xdr:colOff>101600</xdr:colOff>
      <xdr:row>39</xdr:row>
      <xdr:rowOff>92735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83862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137871</xdr:rowOff>
    </xdr:from>
    <xdr:to>
      <xdr:col>85</xdr:col>
      <xdr:colOff>127000</xdr:colOff>
      <xdr:row>75</xdr:row>
      <xdr:rowOff>146989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96621"/>
          <a:ext cx="8382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146989</xdr:rowOff>
    </xdr:from>
    <xdr:to>
      <xdr:col>81</xdr:col>
      <xdr:colOff>50800</xdr:colOff>
      <xdr:row>75</xdr:row>
      <xdr:rowOff>147535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0573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62726</xdr:rowOff>
    </xdr:from>
    <xdr:to>
      <xdr:col>76</xdr:col>
      <xdr:colOff>114300</xdr:colOff>
      <xdr:row>75</xdr:row>
      <xdr:rowOff>147535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21476"/>
          <a:ext cx="889000" cy="8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62726</xdr:rowOff>
    </xdr:from>
    <xdr:to>
      <xdr:col>71</xdr:col>
      <xdr:colOff>177800</xdr:colOff>
      <xdr:row>76</xdr:row>
      <xdr:rowOff>2832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21476"/>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87071</xdr:rowOff>
    </xdr:from>
    <xdr:to>
      <xdr:col>85</xdr:col>
      <xdr:colOff>177800</xdr:colOff>
      <xdr:row>76</xdr:row>
      <xdr:rowOff>17221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65498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96189</xdr:rowOff>
    </xdr:from>
    <xdr:to>
      <xdr:col>81</xdr:col>
      <xdr:colOff>101600</xdr:colOff>
      <xdr:row>76</xdr:row>
      <xdr:rowOff>26339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17466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04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96736</xdr:rowOff>
    </xdr:from>
    <xdr:to>
      <xdr:col>76</xdr:col>
      <xdr:colOff>165100</xdr:colOff>
      <xdr:row>76</xdr:row>
      <xdr:rowOff>26885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554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18012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11926</xdr:rowOff>
    </xdr:from>
    <xdr:to>
      <xdr:col>72</xdr:col>
      <xdr:colOff>38100</xdr:colOff>
      <xdr:row>75</xdr:row>
      <xdr:rowOff>113526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104653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9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123482</xdr:rowOff>
    </xdr:from>
    <xdr:to>
      <xdr:col>67</xdr:col>
      <xdr:colOff>101600</xdr:colOff>
      <xdr:row>76</xdr:row>
      <xdr:rowOff>53632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44759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07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84114</xdr:rowOff>
    </xdr:from>
    <xdr:to>
      <xdr:col>85</xdr:col>
      <xdr:colOff>127000</xdr:colOff>
      <xdr:row>98</xdr:row>
      <xdr:rowOff>89266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86214"/>
          <a:ext cx="8382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84114</xdr:rowOff>
    </xdr:from>
    <xdr:to>
      <xdr:col>81</xdr:col>
      <xdr:colOff>50800</xdr:colOff>
      <xdr:row>98</xdr:row>
      <xdr:rowOff>130775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86214"/>
          <a:ext cx="8890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130775</xdr:rowOff>
    </xdr:from>
    <xdr:to>
      <xdr:col>76</xdr:col>
      <xdr:colOff>114300</xdr:colOff>
      <xdr:row>98</xdr:row>
      <xdr:rowOff>131251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32875"/>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131251</xdr:rowOff>
    </xdr:from>
    <xdr:to>
      <xdr:col>71</xdr:col>
      <xdr:colOff>177800</xdr:colOff>
      <xdr:row>98</xdr:row>
      <xdr:rowOff>134446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33351"/>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38466</xdr:rowOff>
    </xdr:from>
    <xdr:to>
      <xdr:col>85</xdr:col>
      <xdr:colOff>177800</xdr:colOff>
      <xdr:row>98</xdr:row>
      <xdr:rowOff>140066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33314</xdr:rowOff>
    </xdr:from>
    <xdr:to>
      <xdr:col>81</xdr:col>
      <xdr:colOff>101600</xdr:colOff>
      <xdr:row>98</xdr:row>
      <xdr:rowOff>134914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126041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79975</xdr:rowOff>
    </xdr:from>
    <xdr:to>
      <xdr:col>76</xdr:col>
      <xdr:colOff>165100</xdr:colOff>
      <xdr:row>99</xdr:row>
      <xdr:rowOff>10125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1252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7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80451</xdr:rowOff>
    </xdr:from>
    <xdr:to>
      <xdr:col>72</xdr:col>
      <xdr:colOff>38100</xdr:colOff>
      <xdr:row>99</xdr:row>
      <xdr:rowOff>10601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1728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7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83646</xdr:rowOff>
    </xdr:from>
    <xdr:to>
      <xdr:col>67</xdr:col>
      <xdr:colOff>101600</xdr:colOff>
      <xdr:row>99</xdr:row>
      <xdr:rowOff>13796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4923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7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73798</xdr:rowOff>
    </xdr:from>
    <xdr:to>
      <xdr:col>116</xdr:col>
      <xdr:colOff>63500</xdr:colOff>
      <xdr:row>39</xdr:row>
      <xdr:rowOff>84216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588898"/>
          <a:ext cx="838200" cy="18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108643</xdr:rowOff>
    </xdr:from>
    <xdr:to>
      <xdr:col>111</xdr:col>
      <xdr:colOff>177800</xdr:colOff>
      <xdr:row>38</xdr:row>
      <xdr:rowOff>73798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452293"/>
          <a:ext cx="889000" cy="1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70140</xdr:rowOff>
    </xdr:from>
    <xdr:to>
      <xdr:col>107</xdr:col>
      <xdr:colOff>50800</xdr:colOff>
      <xdr:row>37</xdr:row>
      <xdr:rowOff>108643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413790"/>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70140</xdr:rowOff>
    </xdr:from>
    <xdr:to>
      <xdr:col>102</xdr:col>
      <xdr:colOff>114300</xdr:colOff>
      <xdr:row>39</xdr:row>
      <xdr:rowOff>34544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413790"/>
          <a:ext cx="889000" cy="30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33416</xdr:rowOff>
    </xdr:from>
    <xdr:to>
      <xdr:col>116</xdr:col>
      <xdr:colOff>114300</xdr:colOff>
      <xdr:row>39</xdr:row>
      <xdr:rowOff>135016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119793</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3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22998</xdr:rowOff>
    </xdr:from>
    <xdr:to>
      <xdr:col>112</xdr:col>
      <xdr:colOff>38100</xdr:colOff>
      <xdr:row>38</xdr:row>
      <xdr:rowOff>124598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141125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1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57843</xdr:rowOff>
    </xdr:from>
    <xdr:to>
      <xdr:col>107</xdr:col>
      <xdr:colOff>101600</xdr:colOff>
      <xdr:row>37</xdr:row>
      <xdr:rowOff>159443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4520</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617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19340</xdr:rowOff>
    </xdr:from>
    <xdr:to>
      <xdr:col>102</xdr:col>
      <xdr:colOff>165100</xdr:colOff>
      <xdr:row>37</xdr:row>
      <xdr:rowOff>120940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3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137467</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613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155194</xdr:rowOff>
    </xdr:from>
    <xdr:to>
      <xdr:col>98</xdr:col>
      <xdr:colOff>38100</xdr:colOff>
      <xdr:row>39</xdr:row>
      <xdr:rowOff>85344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76471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80218</xdr:rowOff>
    </xdr:from>
    <xdr:to>
      <xdr:col>116</xdr:col>
      <xdr:colOff>63500</xdr:colOff>
      <xdr:row>58</xdr:row>
      <xdr:rowOff>89774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852868"/>
          <a:ext cx="838200" cy="18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89774</xdr:rowOff>
    </xdr:from>
    <xdr:to>
      <xdr:col>111</xdr:col>
      <xdr:colOff>177800</xdr:colOff>
      <xdr:row>58</xdr:row>
      <xdr:rowOff>90551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3387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89408</xdr:rowOff>
    </xdr:from>
    <xdr:to>
      <xdr:col>107</xdr:col>
      <xdr:colOff>50800</xdr:colOff>
      <xdr:row>58</xdr:row>
      <xdr:rowOff>90551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335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89408</xdr:rowOff>
    </xdr:from>
    <xdr:to>
      <xdr:col>102</xdr:col>
      <xdr:colOff>114300</xdr:colOff>
      <xdr:row>58</xdr:row>
      <xdr:rowOff>89819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3350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29418</xdr:rowOff>
    </xdr:from>
    <xdr:to>
      <xdr:col>116</xdr:col>
      <xdr:colOff>114300</xdr:colOff>
      <xdr:row>57</xdr:row>
      <xdr:rowOff>131018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52295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65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38974</xdr:rowOff>
    </xdr:from>
    <xdr:to>
      <xdr:col>112</xdr:col>
      <xdr:colOff>38100</xdr:colOff>
      <xdr:row>58</xdr:row>
      <xdr:rowOff>140574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131701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0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39751</xdr:rowOff>
    </xdr:from>
    <xdr:to>
      <xdr:col>107</xdr:col>
      <xdr:colOff>101600</xdr:colOff>
      <xdr:row>58</xdr:row>
      <xdr:rowOff>141351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132478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38608</xdr:rowOff>
    </xdr:from>
    <xdr:to>
      <xdr:col>102</xdr:col>
      <xdr:colOff>165100</xdr:colOff>
      <xdr:row>58</xdr:row>
      <xdr:rowOff>140208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131335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39019</xdr:rowOff>
    </xdr:from>
    <xdr:to>
      <xdr:col>98</xdr:col>
      <xdr:colOff>38100</xdr:colOff>
      <xdr:row>58</xdr:row>
      <xdr:rowOff>140619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131746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169780</xdr:rowOff>
    </xdr:from>
    <xdr:to>
      <xdr:col>116</xdr:col>
      <xdr:colOff>63500</xdr:colOff>
      <xdr:row>76</xdr:row>
      <xdr:rowOff>34582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28530"/>
          <a:ext cx="8382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141377</xdr:rowOff>
    </xdr:from>
    <xdr:to>
      <xdr:col>111</xdr:col>
      <xdr:colOff>177800</xdr:colOff>
      <xdr:row>76</xdr:row>
      <xdr:rowOff>34582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00127"/>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141377</xdr:rowOff>
    </xdr:from>
    <xdr:to>
      <xdr:col>107</xdr:col>
      <xdr:colOff>50800</xdr:colOff>
      <xdr:row>76</xdr:row>
      <xdr:rowOff>14351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00127"/>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14351</xdr:rowOff>
    </xdr:from>
    <xdr:to>
      <xdr:col>102</xdr:col>
      <xdr:colOff>114300</xdr:colOff>
      <xdr:row>76</xdr:row>
      <xdr:rowOff>66263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44551"/>
          <a:ext cx="889000" cy="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118980</xdr:rowOff>
    </xdr:from>
    <xdr:to>
      <xdr:col>116</xdr:col>
      <xdr:colOff>114300</xdr:colOff>
      <xdr:row>76</xdr:row>
      <xdr:rowOff>49130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141857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155232</xdr:rowOff>
    </xdr:from>
    <xdr:to>
      <xdr:col>112</xdr:col>
      <xdr:colOff>38100</xdr:colOff>
      <xdr:row>76</xdr:row>
      <xdr:rowOff>85382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76509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90577</xdr:rowOff>
    </xdr:from>
    <xdr:to>
      <xdr:col>107</xdr:col>
      <xdr:colOff>101600</xdr:colOff>
      <xdr:row>76</xdr:row>
      <xdr:rowOff>20727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135001</xdr:rowOff>
    </xdr:from>
    <xdr:to>
      <xdr:col>102</xdr:col>
      <xdr:colOff>165100</xdr:colOff>
      <xdr:row>76</xdr:row>
      <xdr:rowOff>65151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56278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8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15463</xdr:rowOff>
    </xdr:from>
    <xdr:to>
      <xdr:col>98</xdr:col>
      <xdr:colOff>38100</xdr:colOff>
      <xdr:row>76</xdr:row>
      <xdr:rowOff>117063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108190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91</xdr:row>
      <xdr:rowOff>8255</xdr:rowOff>
    </xdr:from>
    <xdr:to>
      <xdr:col>111</xdr:col>
      <xdr:colOff>177800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5610205"/>
          <a:ext cx="8890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90</xdr:row>
      <xdr:rowOff>145414</xdr:rowOff>
    </xdr:from>
    <xdr:to>
      <xdr:col>107</xdr:col>
      <xdr:colOff>50800</xdr:colOff>
      <xdr:row>91</xdr:row>
      <xdr:rowOff>8255</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55759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134620</xdr:rowOff>
    </xdr:from>
    <xdr:to>
      <xdr:col>107</xdr:col>
      <xdr:colOff>101600</xdr:colOff>
      <xdr:row>98</xdr:row>
      <xdr:rowOff>64770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55897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857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90</xdr:row>
      <xdr:rowOff>145414</xdr:rowOff>
    </xdr:from>
    <xdr:to>
      <xdr:col>102</xdr:col>
      <xdr:colOff>114300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flipV="1">
          <a:off x="18656300" y="15575914"/>
          <a:ext cx="889000" cy="125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106045</xdr:rowOff>
    </xdr:from>
    <xdr:to>
      <xdr:col>102</xdr:col>
      <xdr:colOff>165100</xdr:colOff>
      <xdr:row>98</xdr:row>
      <xdr:rowOff>36195</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27322</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829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90</xdr:row>
      <xdr:rowOff>128905</xdr:rowOff>
    </xdr:from>
    <xdr:to>
      <xdr:col>107</xdr:col>
      <xdr:colOff>101600</xdr:colOff>
      <xdr:row>91</xdr:row>
      <xdr:rowOff>59055</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55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89</xdr:row>
      <xdr:rowOff>75582</xdr:rowOff>
    </xdr:from>
    <xdr:ext cx="378565"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5017" y="1533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90</xdr:row>
      <xdr:rowOff>94614</xdr:rowOff>
    </xdr:from>
    <xdr:to>
      <xdr:col>102</xdr:col>
      <xdr:colOff>165100</xdr:colOff>
      <xdr:row>91</xdr:row>
      <xdr:rowOff>24764</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55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89</xdr:row>
      <xdr:rowOff>41291</xdr:rowOff>
    </xdr:from>
    <xdr:ext cx="378565"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6017" y="1530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住民一人当たりのコストは、１１４，２２０円と類似団体と比較して高い数値となっている。これは、障害者福祉費が増加傾向にあり、また、副食費の助成など児童福祉や食の自立支援事業など生涯現役社会づくりに政策的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普通建設事業費の住民一人当たりのコストは、６０，２８４円となっている。前年度から２７，３９４円増加しているが、これは防災行政無線整備事業が主な要因によるものである。</a:t>
          </a:r>
        </a:p>
        <a:p>
          <a:r>
            <a:rPr kumimoji="1" lang="ja-JP" altLang="en-US" sz="1300">
              <a:latin typeface="ＭＳ Ｐゴシック" panose="020B0600070205080204" pitchFamily="50" charset="-128"/>
              <a:ea typeface="ＭＳ Ｐゴシック" panose="020B0600070205080204" pitchFamily="50" charset="-128"/>
            </a:rPr>
            <a:t>人件費は、退職者数が増加したことにより前年度から増加しており、類似団体平均も上回っている。来年度以降退職者数は減少する見込みであり住民一人当たりのコストも下がる見込みである。</a:t>
          </a:r>
        </a:p>
        <a:p>
          <a:r>
            <a:rPr kumimoji="1" lang="ja-JP" altLang="en-US" sz="1300">
              <a:latin typeface="ＭＳ Ｐゴシック" panose="020B0600070205080204" pitchFamily="50" charset="-128"/>
              <a:ea typeface="ＭＳ Ｐゴシック" panose="020B0600070205080204" pitchFamily="50" charset="-128"/>
            </a:rPr>
            <a:t>投資及び出資金の住民一人当たりのコストは、４４９円と前年度から減少している。これは、京築地区水道企業団出資金の減少が主な要因である。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貸付金の住民一人当たりのコストは、５，０５１円と前年度から増加している。これは水道事業会計貸付金の増によるものである。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今後も高齢化が進み、扶助費は増加する見込みであるため、公債費の縮減の取り組みを継続するなど、経費の縮減に努める。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25,341
25,007
111.01
12,538,809
12,412,811
122,184
6,850,340
10,136,661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150804</xdr:rowOff>
    </xdr:from>
    <xdr:to>
      <xdr:col>24</xdr:col>
      <xdr:colOff>63500</xdr:colOff>
      <xdr:row>35</xdr:row>
      <xdr:rowOff>4173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80104"/>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4173</xdr:rowOff>
    </xdr:from>
    <xdr:to>
      <xdr:col>19</xdr:col>
      <xdr:colOff>177800</xdr:colOff>
      <xdr:row>35</xdr:row>
      <xdr:rowOff>63609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04923"/>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54465</xdr:rowOff>
    </xdr:from>
    <xdr:to>
      <xdr:col>15</xdr:col>
      <xdr:colOff>50800</xdr:colOff>
      <xdr:row>35</xdr:row>
      <xdr:rowOff>63609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552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7765</xdr:rowOff>
    </xdr:from>
    <xdr:to>
      <xdr:col>10</xdr:col>
      <xdr:colOff>114300</xdr:colOff>
      <xdr:row>35</xdr:row>
      <xdr:rowOff>54465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37065"/>
          <a:ext cx="889000" cy="2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100004</xdr:rowOff>
    </xdr:from>
    <xdr:to>
      <xdr:col>24</xdr:col>
      <xdr:colOff>114300</xdr:colOff>
      <xdr:row>35</xdr:row>
      <xdr:rowOff>30154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122881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8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124823</xdr:rowOff>
    </xdr:from>
    <xdr:to>
      <xdr:col>20</xdr:col>
      <xdr:colOff>38100</xdr:colOff>
      <xdr:row>35</xdr:row>
      <xdr:rowOff>54973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71500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2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12809</xdr:rowOff>
    </xdr:from>
    <xdr:to>
      <xdr:col>15</xdr:col>
      <xdr:colOff>101600</xdr:colOff>
      <xdr:row>35</xdr:row>
      <xdr:rowOff>114409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130936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8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3665</xdr:rowOff>
    </xdr:from>
    <xdr:to>
      <xdr:col>10</xdr:col>
      <xdr:colOff>165100</xdr:colOff>
      <xdr:row>35</xdr:row>
      <xdr:rowOff>105265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121792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128415</xdr:rowOff>
    </xdr:from>
    <xdr:to>
      <xdr:col>6</xdr:col>
      <xdr:colOff>38100</xdr:colOff>
      <xdr:row>34</xdr:row>
      <xdr:rowOff>58565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75092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6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41386</xdr:rowOff>
    </xdr:from>
    <xdr:to>
      <xdr:col>24</xdr:col>
      <xdr:colOff>63500</xdr:colOff>
      <xdr:row>58</xdr:row>
      <xdr:rowOff>104809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85486"/>
          <a:ext cx="8382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104809</xdr:rowOff>
    </xdr:from>
    <xdr:to>
      <xdr:col>19</xdr:col>
      <xdr:colOff>177800</xdr:colOff>
      <xdr:row>58</xdr:row>
      <xdr:rowOff>138325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48909"/>
          <a:ext cx="8890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124390</xdr:rowOff>
    </xdr:from>
    <xdr:to>
      <xdr:col>15</xdr:col>
      <xdr:colOff>50800</xdr:colOff>
      <xdr:row>58</xdr:row>
      <xdr:rowOff>138325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68490"/>
          <a:ext cx="8890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123182</xdr:rowOff>
    </xdr:from>
    <xdr:to>
      <xdr:col>10</xdr:col>
      <xdr:colOff>114300</xdr:colOff>
      <xdr:row>58</xdr:row>
      <xdr:rowOff>124390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67282"/>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162036</xdr:rowOff>
    </xdr:from>
    <xdr:to>
      <xdr:col>24</xdr:col>
      <xdr:colOff>114300</xdr:colOff>
      <xdr:row>58</xdr:row>
      <xdr:rowOff>92186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54009</xdr:rowOff>
    </xdr:from>
    <xdr:to>
      <xdr:col>20</xdr:col>
      <xdr:colOff>38100</xdr:colOff>
      <xdr:row>58</xdr:row>
      <xdr:rowOff>155609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146736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87525</xdr:rowOff>
    </xdr:from>
    <xdr:to>
      <xdr:col>15</xdr:col>
      <xdr:colOff>101600</xdr:colOff>
      <xdr:row>59</xdr:row>
      <xdr:rowOff>17675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8802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73590</xdr:rowOff>
    </xdr:from>
    <xdr:to>
      <xdr:col>10</xdr:col>
      <xdr:colOff>165100</xdr:colOff>
      <xdr:row>59</xdr:row>
      <xdr:rowOff>3740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166317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1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72382</xdr:rowOff>
    </xdr:from>
    <xdr:to>
      <xdr:col>6</xdr:col>
      <xdr:colOff>38100</xdr:colOff>
      <xdr:row>59</xdr:row>
      <xdr:rowOff>2532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165109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68997</xdr:rowOff>
    </xdr:from>
    <xdr:to>
      <xdr:col>24</xdr:col>
      <xdr:colOff>63500</xdr:colOff>
      <xdr:row>73</xdr:row>
      <xdr:rowOff>101802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584847"/>
          <a:ext cx="8382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38234</xdr:rowOff>
    </xdr:from>
    <xdr:to>
      <xdr:col>19</xdr:col>
      <xdr:colOff>177800</xdr:colOff>
      <xdr:row>73</xdr:row>
      <xdr:rowOff>101802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2554084"/>
          <a:ext cx="889000" cy="6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38234</xdr:rowOff>
    </xdr:from>
    <xdr:to>
      <xdr:col>15</xdr:col>
      <xdr:colOff>50800</xdr:colOff>
      <xdr:row>73</xdr:row>
      <xdr:rowOff>48750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55408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48750</xdr:rowOff>
    </xdr:from>
    <xdr:to>
      <xdr:col>10</xdr:col>
      <xdr:colOff>114300</xdr:colOff>
      <xdr:row>73</xdr:row>
      <xdr:rowOff>135797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564600"/>
          <a:ext cx="889000" cy="8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18197</xdr:rowOff>
    </xdr:from>
    <xdr:to>
      <xdr:col>24</xdr:col>
      <xdr:colOff>114300</xdr:colOff>
      <xdr:row>73</xdr:row>
      <xdr:rowOff>119797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41074</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38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51002</xdr:rowOff>
    </xdr:from>
    <xdr:to>
      <xdr:col>20</xdr:col>
      <xdr:colOff>38100</xdr:colOff>
      <xdr:row>73</xdr:row>
      <xdr:rowOff>152602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5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169129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3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158884</xdr:rowOff>
    </xdr:from>
    <xdr:to>
      <xdr:col>15</xdr:col>
      <xdr:colOff>101600</xdr:colOff>
      <xdr:row>73</xdr:row>
      <xdr:rowOff>89034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5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105561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27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169400</xdr:rowOff>
    </xdr:from>
    <xdr:to>
      <xdr:col>10</xdr:col>
      <xdr:colOff>165100</xdr:colOff>
      <xdr:row>73</xdr:row>
      <xdr:rowOff>99550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5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116077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2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84997</xdr:rowOff>
    </xdr:from>
    <xdr:to>
      <xdr:col>6</xdr:col>
      <xdr:colOff>38100</xdr:colOff>
      <xdr:row>74</xdr:row>
      <xdr:rowOff>15147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60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31674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37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23701</xdr:rowOff>
    </xdr:from>
    <xdr:to>
      <xdr:col>24</xdr:col>
      <xdr:colOff>63500</xdr:colOff>
      <xdr:row>97</xdr:row>
      <xdr:rowOff>70968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654351"/>
          <a:ext cx="838200" cy="4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23701</xdr:rowOff>
    </xdr:from>
    <xdr:to>
      <xdr:col>19</xdr:col>
      <xdr:colOff>177800</xdr:colOff>
      <xdr:row>97</xdr:row>
      <xdr:rowOff>90018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54351"/>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80172</xdr:rowOff>
    </xdr:from>
    <xdr:to>
      <xdr:col>15</xdr:col>
      <xdr:colOff>50800</xdr:colOff>
      <xdr:row>97</xdr:row>
      <xdr:rowOff>90018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10822"/>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80172</xdr:rowOff>
    </xdr:from>
    <xdr:to>
      <xdr:col>10</xdr:col>
      <xdr:colOff>114300</xdr:colOff>
      <xdr:row>97</xdr:row>
      <xdr:rowOff>115514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10822"/>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20168</xdr:rowOff>
    </xdr:from>
    <xdr:to>
      <xdr:col>24</xdr:col>
      <xdr:colOff>114300</xdr:colOff>
      <xdr:row>97</xdr:row>
      <xdr:rowOff>121768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170045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144351</xdr:rowOff>
    </xdr:from>
    <xdr:to>
      <xdr:col>20</xdr:col>
      <xdr:colOff>38100</xdr:colOff>
      <xdr:row>97</xdr:row>
      <xdr:rowOff>74501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91028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39218</xdr:rowOff>
    </xdr:from>
    <xdr:to>
      <xdr:col>15</xdr:col>
      <xdr:colOff>101600</xdr:colOff>
      <xdr:row>97</xdr:row>
      <xdr:rowOff>140818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131945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29372</xdr:rowOff>
    </xdr:from>
    <xdr:to>
      <xdr:col>10</xdr:col>
      <xdr:colOff>165100</xdr:colOff>
      <xdr:row>97</xdr:row>
      <xdr:rowOff>130972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122099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64714</xdr:rowOff>
    </xdr:from>
    <xdr:to>
      <xdr:col>6</xdr:col>
      <xdr:colOff>38100</xdr:colOff>
      <xdr:row>97</xdr:row>
      <xdr:rowOff>166314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157441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76019</xdr:rowOff>
    </xdr:from>
    <xdr:to>
      <xdr:col>55</xdr:col>
      <xdr:colOff>0</xdr:colOff>
      <xdr:row>37</xdr:row>
      <xdr:rowOff>103124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419669"/>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7765</xdr:rowOff>
    </xdr:from>
    <xdr:to>
      <xdr:col>50</xdr:col>
      <xdr:colOff>114300</xdr:colOff>
      <xdr:row>37</xdr:row>
      <xdr:rowOff>76019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351415"/>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7765</xdr:rowOff>
    </xdr:from>
    <xdr:to>
      <xdr:col>45</xdr:col>
      <xdr:colOff>177800</xdr:colOff>
      <xdr:row>37</xdr:row>
      <xdr:rowOff>66875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351415"/>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50872</xdr:rowOff>
    </xdr:from>
    <xdr:to>
      <xdr:col>41</xdr:col>
      <xdr:colOff>50800</xdr:colOff>
      <xdr:row>37</xdr:row>
      <xdr:rowOff>66875</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39452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52324</xdr:rowOff>
    </xdr:from>
    <xdr:to>
      <xdr:col>55</xdr:col>
      <xdr:colOff>50800</xdr:colOff>
      <xdr:row>37</xdr:row>
      <xdr:rowOff>153924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75201</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2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25219</xdr:rowOff>
    </xdr:from>
    <xdr:to>
      <xdr:col>50</xdr:col>
      <xdr:colOff>165100</xdr:colOff>
      <xdr:row>37</xdr:row>
      <xdr:rowOff>126819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143346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61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128415</xdr:rowOff>
    </xdr:from>
    <xdr:to>
      <xdr:col>46</xdr:col>
      <xdr:colOff>38100</xdr:colOff>
      <xdr:row>37</xdr:row>
      <xdr:rowOff>58565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75092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16075</xdr:rowOff>
    </xdr:from>
    <xdr:to>
      <xdr:col>41</xdr:col>
      <xdr:colOff>101600</xdr:colOff>
      <xdr:row>37</xdr:row>
      <xdr:rowOff>117675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108802</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xdr:rowOff>
    </xdr:from>
    <xdr:to>
      <xdr:col>36</xdr:col>
      <xdr:colOff>165100</xdr:colOff>
      <xdr:row>37</xdr:row>
      <xdr:rowOff>101672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92799</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43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27101</xdr:rowOff>
    </xdr:from>
    <xdr:to>
      <xdr:col>55</xdr:col>
      <xdr:colOff>0</xdr:colOff>
      <xdr:row>57</xdr:row>
      <xdr:rowOff>135509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799751"/>
          <a:ext cx="838200" cy="10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135509</xdr:rowOff>
    </xdr:from>
    <xdr:to>
      <xdr:col>50</xdr:col>
      <xdr:colOff>114300</xdr:colOff>
      <xdr:row>57</xdr:row>
      <xdr:rowOff>143332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08159"/>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137096</xdr:rowOff>
    </xdr:from>
    <xdr:to>
      <xdr:col>45</xdr:col>
      <xdr:colOff>177800</xdr:colOff>
      <xdr:row>57</xdr:row>
      <xdr:rowOff>143332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909746"/>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152502</xdr:rowOff>
    </xdr:from>
    <xdr:to>
      <xdr:col>41</xdr:col>
      <xdr:colOff>50800</xdr:colOff>
      <xdr:row>57</xdr:row>
      <xdr:rowOff>137096</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753702"/>
          <a:ext cx="889000" cy="1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147751</xdr:rowOff>
    </xdr:from>
    <xdr:to>
      <xdr:col>55</xdr:col>
      <xdr:colOff>50800</xdr:colOff>
      <xdr:row>57</xdr:row>
      <xdr:rowOff>77901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170628</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84709</xdr:rowOff>
    </xdr:from>
    <xdr:to>
      <xdr:col>50</xdr:col>
      <xdr:colOff>165100</xdr:colOff>
      <xdr:row>58</xdr:row>
      <xdr:rowOff>14859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31386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6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92532</xdr:rowOff>
    </xdr:from>
    <xdr:to>
      <xdr:col>46</xdr:col>
      <xdr:colOff>38100</xdr:colOff>
      <xdr:row>58</xdr:row>
      <xdr:rowOff>22682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8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13809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9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86296</xdr:rowOff>
    </xdr:from>
    <xdr:to>
      <xdr:col>41</xdr:col>
      <xdr:colOff>101600</xdr:colOff>
      <xdr:row>58</xdr:row>
      <xdr:rowOff>16446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7573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9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101702</xdr:rowOff>
    </xdr:from>
    <xdr:to>
      <xdr:col>36</xdr:col>
      <xdr:colOff>165100</xdr:colOff>
      <xdr:row>57</xdr:row>
      <xdr:rowOff>31852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48379</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47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155245</xdr:rowOff>
    </xdr:from>
    <xdr:to>
      <xdr:col>55</xdr:col>
      <xdr:colOff>0</xdr:colOff>
      <xdr:row>78</xdr:row>
      <xdr:rowOff>679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3356895"/>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164976</xdr:rowOff>
    </xdr:from>
    <xdr:to>
      <xdr:col>50</xdr:col>
      <xdr:colOff>114300</xdr:colOff>
      <xdr:row>77</xdr:row>
      <xdr:rowOff>155245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195176"/>
          <a:ext cx="889000" cy="16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164976</xdr:rowOff>
    </xdr:from>
    <xdr:to>
      <xdr:col>45</xdr:col>
      <xdr:colOff>177800</xdr:colOff>
      <xdr:row>77</xdr:row>
      <xdr:rowOff>63511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195176"/>
          <a:ext cx="889000" cy="6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63511</xdr:rowOff>
    </xdr:from>
    <xdr:to>
      <xdr:col>41</xdr:col>
      <xdr:colOff>50800</xdr:colOff>
      <xdr:row>78</xdr:row>
      <xdr:rowOff>26739</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265161"/>
          <a:ext cx="889000" cy="1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121329</xdr:rowOff>
    </xdr:from>
    <xdr:to>
      <xdr:col>55</xdr:col>
      <xdr:colOff>50800</xdr:colOff>
      <xdr:row>78</xdr:row>
      <xdr:rowOff>51479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99756</xdr:rowOff>
    </xdr:from>
    <xdr:ext cx="469744"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30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104445</xdr:rowOff>
    </xdr:from>
    <xdr:to>
      <xdr:col>50</xdr:col>
      <xdr:colOff>165100</xdr:colOff>
      <xdr:row>78</xdr:row>
      <xdr:rowOff>34595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3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25722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3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114176</xdr:rowOff>
    </xdr:from>
    <xdr:to>
      <xdr:col>46</xdr:col>
      <xdr:colOff>38100</xdr:colOff>
      <xdr:row>77</xdr:row>
      <xdr:rowOff>44326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1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35453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2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12711</xdr:rowOff>
    </xdr:from>
    <xdr:to>
      <xdr:col>41</xdr:col>
      <xdr:colOff>101600</xdr:colOff>
      <xdr:row>77</xdr:row>
      <xdr:rowOff>114311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105438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3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147389</xdr:rowOff>
    </xdr:from>
    <xdr:to>
      <xdr:col>36</xdr:col>
      <xdr:colOff>165100</xdr:colOff>
      <xdr:row>78</xdr:row>
      <xdr:rowOff>77539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3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68666</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44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156390</xdr:rowOff>
    </xdr:from>
    <xdr:to>
      <xdr:col>55</xdr:col>
      <xdr:colOff>0</xdr:colOff>
      <xdr:row>98</xdr:row>
      <xdr:rowOff>163464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958490"/>
          <a:ext cx="8382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151490</xdr:rowOff>
    </xdr:from>
    <xdr:to>
      <xdr:col>50</xdr:col>
      <xdr:colOff>114300</xdr:colOff>
      <xdr:row>98</xdr:row>
      <xdr:rowOff>156390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953590"/>
          <a:ext cx="88900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131722</xdr:rowOff>
    </xdr:from>
    <xdr:to>
      <xdr:col>45</xdr:col>
      <xdr:colOff>177800</xdr:colOff>
      <xdr:row>98</xdr:row>
      <xdr:rowOff>151490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933822"/>
          <a:ext cx="889000" cy="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131722</xdr:rowOff>
    </xdr:from>
    <xdr:to>
      <xdr:col>41</xdr:col>
      <xdr:colOff>50800</xdr:colOff>
      <xdr:row>98</xdr:row>
      <xdr:rowOff>139779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933822"/>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112664</xdr:rowOff>
    </xdr:from>
    <xdr:to>
      <xdr:col>55</xdr:col>
      <xdr:colOff>50800</xdr:colOff>
      <xdr:row>99</xdr:row>
      <xdr:rowOff>42814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9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29398</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105590</xdr:rowOff>
    </xdr:from>
    <xdr:to>
      <xdr:col>50</xdr:col>
      <xdr:colOff>165100</xdr:colOff>
      <xdr:row>99</xdr:row>
      <xdr:rowOff>35740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9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26867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70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100690</xdr:rowOff>
    </xdr:from>
    <xdr:to>
      <xdr:col>46</xdr:col>
      <xdr:colOff>38100</xdr:colOff>
      <xdr:row>99</xdr:row>
      <xdr:rowOff>30840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9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21967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80922</xdr:rowOff>
    </xdr:from>
    <xdr:to>
      <xdr:col>41</xdr:col>
      <xdr:colOff>101600</xdr:colOff>
      <xdr:row>99</xdr:row>
      <xdr:rowOff>11072</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2199</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88979</xdr:rowOff>
    </xdr:from>
    <xdr:to>
      <xdr:col>36</xdr:col>
      <xdr:colOff>165100</xdr:colOff>
      <xdr:row>99</xdr:row>
      <xdr:rowOff>19129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10256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87677</xdr:rowOff>
    </xdr:from>
    <xdr:to>
      <xdr:col>85</xdr:col>
      <xdr:colOff>127000</xdr:colOff>
      <xdr:row>38</xdr:row>
      <xdr:rowOff>28763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088427"/>
          <a:ext cx="838200" cy="4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21579</xdr:rowOff>
    </xdr:from>
    <xdr:to>
      <xdr:col>81</xdr:col>
      <xdr:colOff>50800</xdr:colOff>
      <xdr:row>38</xdr:row>
      <xdr:rowOff>28763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4592300" y="6536679"/>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21579</xdr:rowOff>
    </xdr:from>
    <xdr:to>
      <xdr:col>76</xdr:col>
      <xdr:colOff>114300</xdr:colOff>
      <xdr:row>38</xdr:row>
      <xdr:rowOff>35589</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3703300" y="653667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13153</xdr:rowOff>
    </xdr:from>
    <xdr:to>
      <xdr:col>71</xdr:col>
      <xdr:colOff>177800</xdr:colOff>
      <xdr:row>38</xdr:row>
      <xdr:rowOff>35589</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814300" y="6528253"/>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36877</xdr:rowOff>
    </xdr:from>
    <xdr:to>
      <xdr:col>85</xdr:col>
      <xdr:colOff>177800</xdr:colOff>
      <xdr:row>35</xdr:row>
      <xdr:rowOff>138477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0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59754</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588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149414</xdr:rowOff>
    </xdr:from>
    <xdr:to>
      <xdr:col>81</xdr:col>
      <xdr:colOff>101600</xdr:colOff>
      <xdr:row>38</xdr:row>
      <xdr:rowOff>79564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4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70690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5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142229</xdr:rowOff>
    </xdr:from>
    <xdr:to>
      <xdr:col>76</xdr:col>
      <xdr:colOff>165100</xdr:colOff>
      <xdr:row>38</xdr:row>
      <xdr:rowOff>72379</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4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63506</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5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156239</xdr:rowOff>
    </xdr:from>
    <xdr:to>
      <xdr:col>72</xdr:col>
      <xdr:colOff>38100</xdr:colOff>
      <xdr:row>38</xdr:row>
      <xdr:rowOff>86389</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4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77516</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5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133803</xdr:rowOff>
    </xdr:from>
    <xdr:to>
      <xdr:col>67</xdr:col>
      <xdr:colOff>101600</xdr:colOff>
      <xdr:row>38</xdr:row>
      <xdr:rowOff>63953</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4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55080</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657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117297</xdr:rowOff>
    </xdr:from>
    <xdr:to>
      <xdr:col>85</xdr:col>
      <xdr:colOff>127000</xdr:colOff>
      <xdr:row>58</xdr:row>
      <xdr:rowOff>147269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061397"/>
          <a:ext cx="8382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147269</xdr:rowOff>
    </xdr:from>
    <xdr:to>
      <xdr:col>81</xdr:col>
      <xdr:colOff>50800</xdr:colOff>
      <xdr:row>58</xdr:row>
      <xdr:rowOff>156934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10091369"/>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107049</xdr:rowOff>
    </xdr:from>
    <xdr:to>
      <xdr:col>76</xdr:col>
      <xdr:colOff>114300</xdr:colOff>
      <xdr:row>58</xdr:row>
      <xdr:rowOff>156934</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10051149"/>
          <a:ext cx="889000" cy="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92773</xdr:rowOff>
    </xdr:from>
    <xdr:to>
      <xdr:col>71</xdr:col>
      <xdr:colOff>177800</xdr:colOff>
      <xdr:row>58</xdr:row>
      <xdr:rowOff>107049</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10036873"/>
          <a:ext cx="889000" cy="1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66497</xdr:rowOff>
    </xdr:from>
    <xdr:to>
      <xdr:col>85</xdr:col>
      <xdr:colOff>177800</xdr:colOff>
      <xdr:row>58</xdr:row>
      <xdr:rowOff>168097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44924</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9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96469</xdr:rowOff>
    </xdr:from>
    <xdr:to>
      <xdr:col>81</xdr:col>
      <xdr:colOff>101600</xdr:colOff>
      <xdr:row>59</xdr:row>
      <xdr:rowOff>26619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17746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106134</xdr:rowOff>
    </xdr:from>
    <xdr:to>
      <xdr:col>76</xdr:col>
      <xdr:colOff>165100</xdr:colOff>
      <xdr:row>59</xdr:row>
      <xdr:rowOff>36284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0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27411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14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56249</xdr:rowOff>
    </xdr:from>
    <xdr:to>
      <xdr:col>72</xdr:col>
      <xdr:colOff>38100</xdr:colOff>
      <xdr:row>58</xdr:row>
      <xdr:rowOff>157849</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148976</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0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41973</xdr:rowOff>
    </xdr:from>
    <xdr:to>
      <xdr:col>67</xdr:col>
      <xdr:colOff>101600</xdr:colOff>
      <xdr:row>58</xdr:row>
      <xdr:rowOff>143573</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134700</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0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8649</xdr:rowOff>
    </xdr:from>
    <xdr:to>
      <xdr:col>85</xdr:col>
      <xdr:colOff>127000</xdr:colOff>
      <xdr:row>79</xdr:row>
      <xdr:rowOff>21895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53199"/>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8649</xdr:rowOff>
    </xdr:from>
    <xdr:to>
      <xdr:col>81</xdr:col>
      <xdr:colOff>50800</xdr:colOff>
      <xdr:row>79</xdr:row>
      <xdr:rowOff>40373</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53199"/>
          <a:ext cx="889000" cy="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40373</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84923"/>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41935</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6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142545</xdr:rowOff>
    </xdr:from>
    <xdr:to>
      <xdr:col>85</xdr:col>
      <xdr:colOff>177800</xdr:colOff>
      <xdr:row>79</xdr:row>
      <xdr:rowOff>72695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129299</xdr:rowOff>
    </xdr:from>
    <xdr:to>
      <xdr:col>81</xdr:col>
      <xdr:colOff>101600</xdr:colOff>
      <xdr:row>79</xdr:row>
      <xdr:rowOff>59449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50576</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59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161023</xdr:rowOff>
    </xdr:from>
    <xdr:to>
      <xdr:col>76</xdr:col>
      <xdr:colOff>165100</xdr:colOff>
      <xdr:row>79</xdr:row>
      <xdr:rowOff>91173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82300</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03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162585</xdr:rowOff>
    </xdr:from>
    <xdr:to>
      <xdr:col>67</xdr:col>
      <xdr:colOff>101600</xdr:colOff>
      <xdr:row>79</xdr:row>
      <xdr:rowOff>92735</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83862</xdr:rowOff>
    </xdr:from>
    <xdr:ext cx="378565"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25017" y="1362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137871</xdr:rowOff>
    </xdr:from>
    <xdr:to>
      <xdr:col>85</xdr:col>
      <xdr:colOff>127000</xdr:colOff>
      <xdr:row>95</xdr:row>
      <xdr:rowOff>146989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425621"/>
          <a:ext cx="8382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146989</xdr:rowOff>
    </xdr:from>
    <xdr:to>
      <xdr:col>81</xdr:col>
      <xdr:colOff>50800</xdr:colOff>
      <xdr:row>95</xdr:row>
      <xdr:rowOff>147535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43473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62725</xdr:rowOff>
    </xdr:from>
    <xdr:to>
      <xdr:col>76</xdr:col>
      <xdr:colOff>114300</xdr:colOff>
      <xdr:row>95</xdr:row>
      <xdr:rowOff>147535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350475"/>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62725</xdr:rowOff>
    </xdr:from>
    <xdr:to>
      <xdr:col>71</xdr:col>
      <xdr:colOff>177800</xdr:colOff>
      <xdr:row>96</xdr:row>
      <xdr:rowOff>2832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350475"/>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87071</xdr:rowOff>
    </xdr:from>
    <xdr:to>
      <xdr:col>85</xdr:col>
      <xdr:colOff>177800</xdr:colOff>
      <xdr:row>96</xdr:row>
      <xdr:rowOff>17221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3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65498</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35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96189</xdr:rowOff>
    </xdr:from>
    <xdr:to>
      <xdr:col>81</xdr:col>
      <xdr:colOff>101600</xdr:colOff>
      <xdr:row>96</xdr:row>
      <xdr:rowOff>26339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3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17466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47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96735</xdr:rowOff>
    </xdr:from>
    <xdr:to>
      <xdr:col>76</xdr:col>
      <xdr:colOff>165100</xdr:colOff>
      <xdr:row>96</xdr:row>
      <xdr:rowOff>26885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3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18012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4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11925</xdr:rowOff>
    </xdr:from>
    <xdr:to>
      <xdr:col>72</xdr:col>
      <xdr:colOff>38100</xdr:colOff>
      <xdr:row>95</xdr:row>
      <xdr:rowOff>113525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2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104652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3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123482</xdr:rowOff>
    </xdr:from>
    <xdr:to>
      <xdr:col>67</xdr:col>
      <xdr:colOff>101600</xdr:colOff>
      <xdr:row>96</xdr:row>
      <xdr:rowOff>53632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4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44759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5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8255</xdr:rowOff>
    </xdr:from>
    <xdr:to>
      <xdr:col>111</xdr:col>
      <xdr:colOff>177800</xdr:colOff>
      <xdr:row>58</xdr:row>
      <xdr:rowOff>25400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8752205"/>
          <a:ext cx="889000" cy="12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145415</xdr:rowOff>
    </xdr:from>
    <xdr:to>
      <xdr:col>107</xdr:col>
      <xdr:colOff>50800</xdr:colOff>
      <xdr:row>51</xdr:row>
      <xdr:rowOff>8255</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8717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134620</xdr:rowOff>
    </xdr:from>
    <xdr:to>
      <xdr:col>107</xdr:col>
      <xdr:colOff>101600</xdr:colOff>
      <xdr:row>58</xdr:row>
      <xdr:rowOff>64770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55897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145415</xdr:rowOff>
    </xdr:from>
    <xdr:to>
      <xdr:col>102</xdr:col>
      <xdr:colOff>114300</xdr:colOff>
      <xdr:row>58</xdr:row>
      <xdr:rowOff>25400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flipV="1">
          <a:off x="18656300" y="8717915"/>
          <a:ext cx="889000" cy="125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106045</xdr:rowOff>
    </xdr:from>
    <xdr:to>
      <xdr:col>102</xdr:col>
      <xdr:colOff>165100</xdr:colOff>
      <xdr:row>58</xdr:row>
      <xdr:rowOff>36195</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27322</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971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128905</xdr:rowOff>
    </xdr:from>
    <xdr:to>
      <xdr:col>107</xdr:col>
      <xdr:colOff>101600</xdr:colOff>
      <xdr:row>51</xdr:row>
      <xdr:rowOff>59055</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87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49</xdr:row>
      <xdr:rowOff>75582</xdr:rowOff>
    </xdr:from>
    <xdr:ext cx="378565"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245017" y="8476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94615</xdr:rowOff>
    </xdr:from>
    <xdr:to>
      <xdr:col>102</xdr:col>
      <xdr:colOff>165100</xdr:colOff>
      <xdr:row>51</xdr:row>
      <xdr:rowOff>24765</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86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49</xdr:row>
      <xdr:rowOff>41292</xdr:rowOff>
    </xdr:from>
    <xdr:ext cx="378565"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356017" y="8442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総務費は住民一人当たり、７０，１０５円となっており、前年度から１９，４２１円増加している。増加した主な要因は、退職手当の増及び公共施設等整備基金積立金の増によるものである。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民生費は住民一人当たり、１８４，８３０円となっている。これは、副食費の助成や食の自立支援事業など児童福祉や生涯現役社会づくりに政策的に取り組み、扶助費が高止まりしているためである。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４１，５２０円となっており、前年度から６，２０３円減少している。減少した主な要因は、し尿処理施設解体基金積立金の減及び京築地区水道企業団出資金の減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農林水産業費は住民一人当たり、２８，３６６円となっており、前年度から８，５３６円増加している。増加した主な要因は、産地パワーアップ事業補助金の増によるものである。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消防費は住民一人当たり、３１，３４３円となっており、前年度から１３，９４６円増加している。増加した主な要因は、防災無線整備事業の増によるものである。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４６，６４４円で、類似団体より４，８６０円低かった。その理由は、地方債発行額を元金償還額以内に抑える取り組みにより、地方債残高を計画的に減らしている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財政調整基金残高は、平成２９年度までは減少傾向にあったが、３０年度以降は若干増加し今年度末残高は約１５．１億円となっている。これは、庁舎の耐震化等、今後の大型事業に備えるためである。</a:t>
          </a:r>
        </a:p>
        <a:p>
          <a:r>
            <a:rPr kumimoji="1" lang="ja-JP" altLang="en-US" sz="1100">
              <a:latin typeface="ＭＳ ゴシック" pitchFamily="49" charset="-128"/>
              <a:ea typeface="ＭＳ ゴシック" pitchFamily="49" charset="-128"/>
            </a:rPr>
            <a:t>実質収支額は、償還額以上に借入を実施しないなど継続的な公債費削減の取り組み等により継続的に黒字となっている。令和元年度は、退職手当の増加等により前年度から２９百万円減少した。</a:t>
          </a:r>
        </a:p>
        <a:p>
          <a:r>
            <a:rPr kumimoji="1" lang="ja-JP" altLang="en-US" sz="1100">
              <a:latin typeface="ＭＳ ゴシック" pitchFamily="49" charset="-128"/>
              <a:ea typeface="ＭＳ ゴシック" pitchFamily="49" charset="-128"/>
            </a:rPr>
            <a:t>実質単年度収支については、水道事業会計貸付金のため財政調整基金を１億円取り崩しており▲１２２百万円となっている。</a:t>
          </a:r>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までは、住宅新築資金等貸付事業特別会計のみが赤字となっていたが、平成２７年度からは、国民健康保険事業特別会計も赤字となる年度が出ている。令和元年度の国民健康保険事業特別会計は黒字となっている。その他の会計も黒字であるため、連結実質赤字比率は発生していない。</a:t>
          </a:r>
        </a:p>
        <a:p>
          <a:r>
            <a:rPr kumimoji="1" lang="ja-JP" altLang="en-US" sz="1400">
              <a:latin typeface="ＭＳ ゴシック" pitchFamily="49" charset="-128"/>
              <a:ea typeface="ＭＳ ゴシック" pitchFamily="49" charset="-128"/>
            </a:rPr>
            <a:t>今後、住宅新築資金等貸付事業特別会計の赤字額は減少していくものの、国民健康保険事業特別会計は一人当たりの医療給付費の増加等により赤字となる可能性があるため、医療費適正化に向けた取り組みや保健事業の積極的な推進、交付金の適正な確保及び国保税率の見直しを行い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12538809</v>
      </c>
      <c r="BO4" s="393"/>
      <c r="BP4" s="393"/>
      <c r="BQ4" s="393"/>
      <c r="BR4" s="393"/>
      <c r="BS4" s="393"/>
      <c r="BT4" s="393"/>
      <c r="BU4" s="394"/>
      <c r="BV4" s="392">
        <v>11774654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1.8</v>
      </c>
      <c r="CU4" s="399"/>
      <c r="CV4" s="399"/>
      <c r="CW4" s="399"/>
      <c r="CX4" s="399"/>
      <c r="CY4" s="399"/>
      <c r="CZ4" s="399"/>
      <c r="DA4" s="400"/>
      <c r="DB4" s="398">
        <v>2.2000000000000002</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12412811</v>
      </c>
      <c r="BO5" s="430"/>
      <c r="BP5" s="430"/>
      <c r="BQ5" s="430"/>
      <c r="BR5" s="430"/>
      <c r="BS5" s="430"/>
      <c r="BT5" s="430"/>
      <c r="BU5" s="431"/>
      <c r="BV5" s="429">
        <v>11609630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99.2</v>
      </c>
      <c r="CU5" s="427"/>
      <c r="CV5" s="427"/>
      <c r="CW5" s="427"/>
      <c r="CX5" s="427"/>
      <c r="CY5" s="427"/>
      <c r="CZ5" s="427"/>
      <c r="DA5" s="428"/>
      <c r="DB5" s="426">
        <v>98.7</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125998</v>
      </c>
      <c r="BO6" s="430"/>
      <c r="BP6" s="430"/>
      <c r="BQ6" s="430"/>
      <c r="BR6" s="430"/>
      <c r="BS6" s="430"/>
      <c r="BT6" s="430"/>
      <c r="BU6" s="431"/>
      <c r="BV6" s="429">
        <v>165024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103.8</v>
      </c>
      <c r="CU6" s="467"/>
      <c r="CV6" s="467"/>
      <c r="CW6" s="467"/>
      <c r="CX6" s="467"/>
      <c r="CY6" s="467"/>
      <c r="CZ6" s="467"/>
      <c r="DA6" s="468"/>
      <c r="DB6" s="466">
        <v>104.4</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3814</v>
      </c>
      <c r="BO7" s="430"/>
      <c r="BP7" s="430"/>
      <c r="BQ7" s="430"/>
      <c r="BR7" s="430"/>
      <c r="BS7" s="430"/>
      <c r="BT7" s="430"/>
      <c r="BU7" s="431"/>
      <c r="BV7" s="429">
        <v>13803</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6850340</v>
      </c>
      <c r="CU7" s="430"/>
      <c r="CV7" s="430"/>
      <c r="CW7" s="430"/>
      <c r="CX7" s="430"/>
      <c r="CY7" s="430"/>
      <c r="CZ7" s="430"/>
      <c r="DA7" s="431"/>
      <c r="DB7" s="429">
        <v>6863552</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122184</v>
      </c>
      <c r="BO8" s="430"/>
      <c r="BP8" s="430"/>
      <c r="BQ8" s="430"/>
      <c r="BR8" s="430"/>
      <c r="BS8" s="430"/>
      <c r="BT8" s="430"/>
      <c r="BU8" s="431"/>
      <c r="BV8" s="429">
        <v>151221</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0.53</v>
      </c>
      <c r="CU8" s="470"/>
      <c r="CV8" s="470"/>
      <c r="CW8" s="470"/>
      <c r="CX8" s="470"/>
      <c r="CY8" s="470"/>
      <c r="CZ8" s="470"/>
      <c r="DA8" s="471"/>
      <c r="DB8" s="469">
        <v>0.52</v>
      </c>
      <c r="DC8" s="470"/>
      <c r="DD8" s="470"/>
      <c r="DE8" s="470"/>
      <c r="DF8" s="470"/>
      <c r="DG8" s="470"/>
      <c r="DH8" s="470"/>
      <c r="DI8" s="471"/>
      <c r="DJ8" s="186"/>
      <c r="DK8" s="186"/>
      <c r="DL8" s="186"/>
      <c r="DM8" s="186"/>
      <c r="DN8" s="186"/>
      <c r="DO8" s="186"/>
    </row>
    <row r="9" spans="1:119" ht="18.75" customHeight="1" thickBot="1">
      <c r="A9" s="187"/>
      <c r="B9" s="423" t="s">
        <v>110</v>
      </c>
      <c r="C9" s="424"/>
      <c r="D9" s="424"/>
      <c r="E9" s="424"/>
      <c r="F9" s="424"/>
      <c r="G9" s="424"/>
      <c r="H9" s="424"/>
      <c r="I9" s="424"/>
      <c r="J9" s="424"/>
      <c r="K9" s="472"/>
      <c r="L9" s="473" t="s">
        <v>111</v>
      </c>
      <c r="M9" s="474"/>
      <c r="N9" s="474"/>
      <c r="O9" s="474"/>
      <c r="P9" s="474"/>
      <c r="Q9" s="475"/>
      <c r="R9" s="476">
        <v>25940</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94</v>
      </c>
      <c r="AV9" s="462"/>
      <c r="AW9" s="462"/>
      <c r="AX9" s="462"/>
      <c r="AY9" s="463" t="s">
        <v>114</v>
      </c>
      <c r="AZ9" s="464"/>
      <c r="BA9" s="464"/>
      <c r="BB9" s="464"/>
      <c r="BC9" s="464"/>
      <c r="BD9" s="464"/>
      <c r="BE9" s="464"/>
      <c r="BF9" s="464"/>
      <c r="BG9" s="464"/>
      <c r="BH9" s="464"/>
      <c r="BI9" s="464"/>
      <c r="BJ9" s="464"/>
      <c r="BK9" s="464"/>
      <c r="BL9" s="464"/>
      <c r="BM9" s="465"/>
      <c r="BN9" s="429">
        <v>-29037</v>
      </c>
      <c r="BO9" s="430"/>
      <c r="BP9" s="430"/>
      <c r="BQ9" s="430"/>
      <c r="BR9" s="430"/>
      <c r="BS9" s="430"/>
      <c r="BT9" s="430"/>
      <c r="BU9" s="431"/>
      <c r="BV9" s="429">
        <v>104362</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13.6</v>
      </c>
      <c r="CU9" s="427"/>
      <c r="CV9" s="427"/>
      <c r="CW9" s="427"/>
      <c r="CX9" s="427"/>
      <c r="CY9" s="427"/>
      <c r="CZ9" s="427"/>
      <c r="DA9" s="428"/>
      <c r="DB9" s="426">
        <v>13.7</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116</v>
      </c>
      <c r="M10" s="459"/>
      <c r="N10" s="459"/>
      <c r="O10" s="459"/>
      <c r="P10" s="459"/>
      <c r="Q10" s="460"/>
      <c r="R10" s="480">
        <v>27031</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1009</v>
      </c>
      <c r="BO10" s="430"/>
      <c r="BP10" s="430"/>
      <c r="BQ10" s="430"/>
      <c r="BR10" s="430"/>
      <c r="BS10" s="430"/>
      <c r="BT10" s="430"/>
      <c r="BU10" s="431"/>
      <c r="BV10" s="429">
        <v>1198</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5626</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25341</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124</v>
      </c>
      <c r="AV12" s="462"/>
      <c r="AW12" s="462"/>
      <c r="AX12" s="462"/>
      <c r="AY12" s="463" t="s">
        <v>133</v>
      </c>
      <c r="AZ12" s="464"/>
      <c r="BA12" s="464"/>
      <c r="BB12" s="464"/>
      <c r="BC12" s="464"/>
      <c r="BD12" s="464"/>
      <c r="BE12" s="464"/>
      <c r="BF12" s="464"/>
      <c r="BG12" s="464"/>
      <c r="BH12" s="464"/>
      <c r="BI12" s="464"/>
      <c r="BJ12" s="464"/>
      <c r="BK12" s="464"/>
      <c r="BL12" s="464"/>
      <c r="BM12" s="465"/>
      <c r="BN12" s="429">
        <v>100000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135</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136</v>
      </c>
      <c r="N13" s="521"/>
      <c r="O13" s="521"/>
      <c r="P13" s="521"/>
      <c r="Q13" s="522"/>
      <c r="R13" s="513">
        <v>25007</v>
      </c>
      <c r="S13" s="514"/>
      <c r="T13" s="514"/>
      <c r="U13" s="514"/>
      <c r="V13" s="515"/>
      <c r="W13" s="445" t="s">
        <v>137</v>
      </c>
      <c r="X13" s="446"/>
      <c r="Y13" s="446"/>
      <c r="Z13" s="446"/>
      <c r="AA13" s="446"/>
      <c r="AB13" s="436"/>
      <c r="AC13" s="480">
        <v>714</v>
      </c>
      <c r="AD13" s="481"/>
      <c r="AE13" s="481"/>
      <c r="AF13" s="481"/>
      <c r="AG13" s="523"/>
      <c r="AH13" s="480">
        <v>844</v>
      </c>
      <c r="AI13" s="481"/>
      <c r="AJ13" s="481"/>
      <c r="AK13" s="481"/>
      <c r="AL13" s="482"/>
      <c r="AM13" s="458" t="s">
        <v>138</v>
      </c>
      <c r="AN13" s="459"/>
      <c r="AO13" s="459"/>
      <c r="AP13" s="459"/>
      <c r="AQ13" s="459"/>
      <c r="AR13" s="459"/>
      <c r="AS13" s="459"/>
      <c r="AT13" s="460"/>
      <c r="AU13" s="461" t="s">
        <v>124</v>
      </c>
      <c r="AV13" s="462"/>
      <c r="AW13" s="462"/>
      <c r="AX13" s="462"/>
      <c r="AY13" s="463" t="s">
        <v>139</v>
      </c>
      <c r="AZ13" s="464"/>
      <c r="BA13" s="464"/>
      <c r="BB13" s="464"/>
      <c r="BC13" s="464"/>
      <c r="BD13" s="464"/>
      <c r="BE13" s="464"/>
      <c r="BF13" s="464"/>
      <c r="BG13" s="464"/>
      <c r="BH13" s="464"/>
      <c r="BI13" s="464"/>
      <c r="BJ13" s="464"/>
      <c r="BK13" s="464"/>
      <c r="BL13" s="464"/>
      <c r="BM13" s="465"/>
      <c r="BN13" s="429">
        <v>-122402</v>
      </c>
      <c r="BO13" s="430"/>
      <c r="BP13" s="430"/>
      <c r="BQ13" s="430"/>
      <c r="BR13" s="430"/>
      <c r="BS13" s="430"/>
      <c r="BT13" s="430"/>
      <c r="BU13" s="431"/>
      <c r="BV13" s="429">
        <v>105560</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10.199999999999999</v>
      </c>
      <c r="CU13" s="427"/>
      <c r="CV13" s="427"/>
      <c r="CW13" s="427"/>
      <c r="CX13" s="427"/>
      <c r="CY13" s="427"/>
      <c r="CZ13" s="427"/>
      <c r="DA13" s="428"/>
      <c r="DB13" s="426">
        <v>10.4</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141</v>
      </c>
      <c r="M14" s="511"/>
      <c r="N14" s="511"/>
      <c r="O14" s="511"/>
      <c r="P14" s="511"/>
      <c r="Q14" s="512"/>
      <c r="R14" s="513">
        <v>25641</v>
      </c>
      <c r="S14" s="514"/>
      <c r="T14" s="514"/>
      <c r="U14" s="514"/>
      <c r="V14" s="515"/>
      <c r="W14" s="419"/>
      <c r="X14" s="420"/>
      <c r="Y14" s="420"/>
      <c r="Z14" s="420"/>
      <c r="AA14" s="420"/>
      <c r="AB14" s="409"/>
      <c r="AC14" s="516">
        <v>6.4</v>
      </c>
      <c r="AD14" s="517"/>
      <c r="AE14" s="517"/>
      <c r="AF14" s="517"/>
      <c r="AG14" s="518"/>
      <c r="AH14" s="516">
        <v>7.2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50.4</v>
      </c>
      <c r="CU14" s="528"/>
      <c r="CV14" s="528"/>
      <c r="CW14" s="528"/>
      <c r="CX14" s="528"/>
      <c r="CY14" s="528"/>
      <c r="CZ14" s="528"/>
      <c r="DA14" s="529"/>
      <c r="DB14" s="527">
        <v>57.2</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143</v>
      </c>
      <c r="N15" s="521"/>
      <c r="O15" s="521"/>
      <c r="P15" s="521"/>
      <c r="Q15" s="522"/>
      <c r="R15" s="513">
        <v>25353</v>
      </c>
      <c r="S15" s="514"/>
      <c r="T15" s="514"/>
      <c r="U15" s="514"/>
      <c r="V15" s="515"/>
      <c r="W15" s="445" t="s">
        <v>144</v>
      </c>
      <c r="X15" s="446"/>
      <c r="Y15" s="446"/>
      <c r="Z15" s="446"/>
      <c r="AA15" s="446"/>
      <c r="AB15" s="436"/>
      <c r="AC15" s="480">
        <v>3565</v>
      </c>
      <c r="AD15" s="481"/>
      <c r="AE15" s="481"/>
      <c r="AF15" s="481"/>
      <c r="AG15" s="523"/>
      <c r="AH15" s="480">
        <v>3735</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3007292</v>
      </c>
      <c r="BO15" s="393"/>
      <c r="BP15" s="393"/>
      <c r="BQ15" s="393"/>
      <c r="BR15" s="393"/>
      <c r="BS15" s="393"/>
      <c r="BT15" s="393"/>
      <c r="BU15" s="394"/>
      <c r="BV15" s="392">
        <v>2997253</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31.8</v>
      </c>
      <c r="AD16" s="517"/>
      <c r="AE16" s="517"/>
      <c r="AF16" s="517"/>
      <c r="AG16" s="518"/>
      <c r="AH16" s="516">
        <v>32</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5724187</v>
      </c>
      <c r="BO16" s="430"/>
      <c r="BP16" s="430"/>
      <c r="BQ16" s="430"/>
      <c r="BR16" s="430"/>
      <c r="BS16" s="430"/>
      <c r="BT16" s="430"/>
      <c r="BU16" s="431"/>
      <c r="BV16" s="429">
        <v>5675586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6916</v>
      </c>
      <c r="AD17" s="481"/>
      <c r="AE17" s="481"/>
      <c r="AF17" s="481"/>
      <c r="AG17" s="523"/>
      <c r="AH17" s="480">
        <v>7085</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3828510</v>
      </c>
      <c r="BO17" s="430"/>
      <c r="BP17" s="430"/>
      <c r="BQ17" s="430"/>
      <c r="BR17" s="430"/>
      <c r="BS17" s="430"/>
      <c r="BT17" s="430"/>
      <c r="BU17" s="431"/>
      <c r="BV17" s="429">
        <v>3815708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154</v>
      </c>
      <c r="C18" s="472"/>
      <c r="D18" s="472"/>
      <c r="E18" s="544"/>
      <c r="F18" s="544"/>
      <c r="G18" s="544"/>
      <c r="H18" s="544"/>
      <c r="I18" s="544"/>
      <c r="J18" s="544"/>
      <c r="K18" s="544"/>
      <c r="L18" s="545">
        <v>111.01</v>
      </c>
      <c r="M18" s="545"/>
      <c r="N18" s="545"/>
      <c r="O18" s="545"/>
      <c r="P18" s="545"/>
      <c r="Q18" s="545"/>
      <c r="R18" s="546"/>
      <c r="S18" s="546"/>
      <c r="T18" s="546"/>
      <c r="U18" s="546"/>
      <c r="V18" s="547"/>
      <c r="W18" s="447"/>
      <c r="X18" s="448"/>
      <c r="Y18" s="448"/>
      <c r="Z18" s="448"/>
      <c r="AA18" s="448"/>
      <c r="AB18" s="439"/>
      <c r="AC18" s="548">
        <v>61.8</v>
      </c>
      <c r="AD18" s="549"/>
      <c r="AE18" s="549"/>
      <c r="AF18" s="549"/>
      <c r="AG18" s="550"/>
      <c r="AH18" s="548">
        <v>60.7</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6968885</v>
      </c>
      <c r="BO18" s="430"/>
      <c r="BP18" s="430"/>
      <c r="BQ18" s="430"/>
      <c r="BR18" s="430"/>
      <c r="BS18" s="430"/>
      <c r="BT18" s="430"/>
      <c r="BU18" s="431"/>
      <c r="BV18" s="429">
        <v>6998509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156</v>
      </c>
      <c r="C19" s="472"/>
      <c r="D19" s="472"/>
      <c r="E19" s="544"/>
      <c r="F19" s="544"/>
      <c r="G19" s="544"/>
      <c r="H19" s="544"/>
      <c r="I19" s="544"/>
      <c r="J19" s="544"/>
      <c r="K19" s="544"/>
      <c r="L19" s="552">
        <v>234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8188468</v>
      </c>
      <c r="BO19" s="430"/>
      <c r="BP19" s="430"/>
      <c r="BQ19" s="430"/>
      <c r="BR19" s="430"/>
      <c r="BS19" s="430"/>
      <c r="BT19" s="430"/>
      <c r="BU19" s="431"/>
      <c r="BV19" s="429">
        <v>8077129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158</v>
      </c>
      <c r="C20" s="472"/>
      <c r="D20" s="472"/>
      <c r="E20" s="544"/>
      <c r="F20" s="544"/>
      <c r="G20" s="544"/>
      <c r="H20" s="544"/>
      <c r="I20" s="544"/>
      <c r="J20" s="544"/>
      <c r="K20" s="544"/>
      <c r="L20" s="552">
        <v>10070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10136661</v>
      </c>
      <c r="BO23" s="430"/>
      <c r="BP23" s="430"/>
      <c r="BQ23" s="430"/>
      <c r="BR23" s="430"/>
      <c r="BS23" s="430"/>
      <c r="BT23" s="430"/>
      <c r="BU23" s="431"/>
      <c r="BV23" s="429">
        <v>10162352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167</v>
      </c>
      <c r="F24" s="459"/>
      <c r="G24" s="459"/>
      <c r="H24" s="459"/>
      <c r="I24" s="459"/>
      <c r="J24" s="459"/>
      <c r="K24" s="460"/>
      <c r="L24" s="480">
        <v>1</v>
      </c>
      <c r="M24" s="481"/>
      <c r="N24" s="481"/>
      <c r="O24" s="481"/>
      <c r="P24" s="523"/>
      <c r="Q24" s="480">
        <v>8100</v>
      </c>
      <c r="R24" s="481"/>
      <c r="S24" s="481"/>
      <c r="T24" s="481"/>
      <c r="U24" s="481"/>
      <c r="V24" s="523"/>
      <c r="W24" s="582"/>
      <c r="X24" s="570"/>
      <c r="Y24" s="571"/>
      <c r="Z24" s="479" t="s">
        <v>168</v>
      </c>
      <c r="AA24" s="459"/>
      <c r="AB24" s="459"/>
      <c r="AC24" s="459"/>
      <c r="AD24" s="459"/>
      <c r="AE24" s="459"/>
      <c r="AF24" s="459"/>
      <c r="AG24" s="460"/>
      <c r="AH24" s="480">
        <v>191</v>
      </c>
      <c r="AI24" s="481"/>
      <c r="AJ24" s="481"/>
      <c r="AK24" s="481"/>
      <c r="AL24" s="523"/>
      <c r="AM24" s="480">
        <v>609863</v>
      </c>
      <c r="AN24" s="481"/>
      <c r="AO24" s="481"/>
      <c r="AP24" s="481"/>
      <c r="AQ24" s="481"/>
      <c r="AR24" s="523"/>
      <c r="AS24" s="480">
        <v>3193</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9414442</v>
      </c>
      <c r="BO24" s="430"/>
      <c r="BP24" s="430"/>
      <c r="BQ24" s="430"/>
      <c r="BR24" s="430"/>
      <c r="BS24" s="430"/>
      <c r="BT24" s="430"/>
      <c r="BU24" s="431"/>
      <c r="BV24" s="429">
        <v>9382850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170</v>
      </c>
      <c r="F25" s="459"/>
      <c r="G25" s="459"/>
      <c r="H25" s="459"/>
      <c r="I25" s="459"/>
      <c r="J25" s="459"/>
      <c r="K25" s="460"/>
      <c r="L25" s="480">
        <v>1</v>
      </c>
      <c r="M25" s="481"/>
      <c r="N25" s="481"/>
      <c r="O25" s="481"/>
      <c r="P25" s="523"/>
      <c r="Q25" s="480">
        <v>6600</v>
      </c>
      <c r="R25" s="481"/>
      <c r="S25" s="481"/>
      <c r="T25" s="481"/>
      <c r="U25" s="481"/>
      <c r="V25" s="523"/>
      <c r="W25" s="582"/>
      <c r="X25" s="570"/>
      <c r="Y25" s="571"/>
      <c r="Z25" s="479" t="s">
        <v>171</v>
      </c>
      <c r="AA25" s="459"/>
      <c r="AB25" s="459"/>
      <c r="AC25" s="459"/>
      <c r="AD25" s="459"/>
      <c r="AE25" s="459"/>
      <c r="AF25" s="459"/>
      <c r="AG25" s="460"/>
      <c r="AH25" s="480" t="s">
        <v>135</v>
      </c>
      <c r="AI25" s="481"/>
      <c r="AJ25" s="481"/>
      <c r="AK25" s="481"/>
      <c r="AL25" s="523"/>
      <c r="AM25" s="480" t="s">
        <v>135</v>
      </c>
      <c r="AN25" s="481"/>
      <c r="AO25" s="481"/>
      <c r="AP25" s="481"/>
      <c r="AQ25" s="481"/>
      <c r="AR25" s="523"/>
      <c r="AS25" s="480" t="s">
        <v>135</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613347</v>
      </c>
      <c r="BO25" s="393"/>
      <c r="BP25" s="393"/>
      <c r="BQ25" s="393"/>
      <c r="BR25" s="393"/>
      <c r="BS25" s="393"/>
      <c r="BT25" s="393"/>
      <c r="BU25" s="394"/>
      <c r="BV25" s="392">
        <v>578393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173</v>
      </c>
      <c r="F26" s="459"/>
      <c r="G26" s="459"/>
      <c r="H26" s="459"/>
      <c r="I26" s="459"/>
      <c r="J26" s="459"/>
      <c r="K26" s="460"/>
      <c r="L26" s="480">
        <v>1</v>
      </c>
      <c r="M26" s="481"/>
      <c r="N26" s="481"/>
      <c r="O26" s="481"/>
      <c r="P26" s="523"/>
      <c r="Q26" s="480">
        <v>6040</v>
      </c>
      <c r="R26" s="481"/>
      <c r="S26" s="481"/>
      <c r="T26" s="481"/>
      <c r="U26" s="481"/>
      <c r="V26" s="523"/>
      <c r="W26" s="582"/>
      <c r="X26" s="570"/>
      <c r="Y26" s="571"/>
      <c r="Z26" s="479" t="s">
        <v>174</v>
      </c>
      <c r="AA26" s="592"/>
      <c r="AB26" s="592"/>
      <c r="AC26" s="592"/>
      <c r="AD26" s="592"/>
      <c r="AE26" s="592"/>
      <c r="AF26" s="592"/>
      <c r="AG26" s="593"/>
      <c r="AH26" s="480">
        <v>7</v>
      </c>
      <c r="AI26" s="481"/>
      <c r="AJ26" s="481"/>
      <c r="AK26" s="481"/>
      <c r="AL26" s="523"/>
      <c r="AM26" s="480">
        <v>26530</v>
      </c>
      <c r="AN26" s="481"/>
      <c r="AO26" s="481"/>
      <c r="AP26" s="481"/>
      <c r="AQ26" s="481"/>
      <c r="AR26" s="523"/>
      <c r="AS26" s="480">
        <v>3790</v>
      </c>
      <c r="AT26" s="481"/>
      <c r="AU26" s="481"/>
      <c r="AV26" s="481"/>
      <c r="AW26" s="481"/>
      <c r="AX26" s="482"/>
      <c r="AY26" s="432" t="s">
        <v>175</v>
      </c>
      <c r="AZ26" s="433"/>
      <c r="BA26" s="433"/>
      <c r="BB26" s="433"/>
      <c r="BC26" s="433"/>
      <c r="BD26" s="433"/>
      <c r="BE26" s="433"/>
      <c r="BF26" s="433"/>
      <c r="BG26" s="433"/>
      <c r="BH26" s="433"/>
      <c r="BI26" s="433"/>
      <c r="BJ26" s="433"/>
      <c r="BK26" s="433"/>
      <c r="BL26" s="433"/>
      <c r="BM26" s="434"/>
      <c r="BN26" s="429" t="s">
        <v>135</v>
      </c>
      <c r="BO26" s="430"/>
      <c r="BP26" s="430"/>
      <c r="BQ26" s="430"/>
      <c r="BR26" s="430"/>
      <c r="BS26" s="430"/>
      <c r="BT26" s="430"/>
      <c r="BU26" s="431"/>
      <c r="BV26" s="429" t="s">
        <v>135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176</v>
      </c>
      <c r="F27" s="459"/>
      <c r="G27" s="459"/>
      <c r="H27" s="459"/>
      <c r="I27" s="459"/>
      <c r="J27" s="459"/>
      <c r="K27" s="460"/>
      <c r="L27" s="480">
        <v>1</v>
      </c>
      <c r="M27" s="481"/>
      <c r="N27" s="481"/>
      <c r="O27" s="481"/>
      <c r="P27" s="523"/>
      <c r="Q27" s="480">
        <v>4000</v>
      </c>
      <c r="R27" s="481"/>
      <c r="S27" s="481"/>
      <c r="T27" s="481"/>
      <c r="U27" s="481"/>
      <c r="V27" s="523"/>
      <c r="W27" s="582"/>
      <c r="X27" s="570"/>
      <c r="Y27" s="571"/>
      <c r="Z27" s="479" t="s">
        <v>177</v>
      </c>
      <c r="AA27" s="459"/>
      <c r="AB27" s="459"/>
      <c r="AC27" s="459"/>
      <c r="AD27" s="459"/>
      <c r="AE27" s="459"/>
      <c r="AF27" s="459"/>
      <c r="AG27" s="460"/>
      <c r="AH27" s="480">
        <v>2</v>
      </c>
      <c r="AI27" s="481"/>
      <c r="AJ27" s="481"/>
      <c r="AK27" s="481"/>
      <c r="AL27" s="523"/>
      <c r="AM27" s="480" t="s">
        <v>178</v>
      </c>
      <c r="AN27" s="481"/>
      <c r="AO27" s="481"/>
      <c r="AP27" s="481"/>
      <c r="AQ27" s="481"/>
      <c r="AR27" s="523"/>
      <c r="AS27" s="480" t="s">
        <v>178</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275944</v>
      </c>
      <c r="BO27" s="606"/>
      <c r="BP27" s="606"/>
      <c r="BQ27" s="606"/>
      <c r="BR27" s="606"/>
      <c r="BS27" s="606"/>
      <c r="BT27" s="606"/>
      <c r="BU27" s="607"/>
      <c r="BV27" s="605">
        <v>275822</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180</v>
      </c>
      <c r="F28" s="459"/>
      <c r="G28" s="459"/>
      <c r="H28" s="459"/>
      <c r="I28" s="459"/>
      <c r="J28" s="459"/>
      <c r="K28" s="460"/>
      <c r="L28" s="480">
        <v>1</v>
      </c>
      <c r="M28" s="481"/>
      <c r="N28" s="481"/>
      <c r="O28" s="481"/>
      <c r="P28" s="523"/>
      <c r="Q28" s="480">
        <v>3600</v>
      </c>
      <c r="R28" s="481"/>
      <c r="S28" s="481"/>
      <c r="T28" s="481"/>
      <c r="U28" s="481"/>
      <c r="V28" s="523"/>
      <c r="W28" s="582"/>
      <c r="X28" s="570"/>
      <c r="Y28" s="571"/>
      <c r="Z28" s="479" t="s">
        <v>181</v>
      </c>
      <c r="AA28" s="459"/>
      <c r="AB28" s="459"/>
      <c r="AC28" s="459"/>
      <c r="AD28" s="459"/>
      <c r="AE28" s="459"/>
      <c r="AF28" s="459"/>
      <c r="AG28" s="460"/>
      <c r="AH28" s="480" t="s">
        <v>135</v>
      </c>
      <c r="AI28" s="481"/>
      <c r="AJ28" s="481"/>
      <c r="AK28" s="481"/>
      <c r="AL28" s="523"/>
      <c r="AM28" s="480" t="s">
        <v>135</v>
      </c>
      <c r="AN28" s="481"/>
      <c r="AO28" s="481"/>
      <c r="AP28" s="481"/>
      <c r="AQ28" s="481"/>
      <c r="AR28" s="523"/>
      <c r="AS28" s="480" t="s">
        <v>135</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1511025</v>
      </c>
      <c r="BO28" s="393"/>
      <c r="BP28" s="393"/>
      <c r="BQ28" s="393"/>
      <c r="BR28" s="393"/>
      <c r="BS28" s="393"/>
      <c r="BT28" s="393"/>
      <c r="BU28" s="394"/>
      <c r="BV28" s="392">
        <v>1510016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183</v>
      </c>
      <c r="F29" s="459"/>
      <c r="G29" s="459"/>
      <c r="H29" s="459"/>
      <c r="I29" s="459"/>
      <c r="J29" s="459"/>
      <c r="K29" s="460"/>
      <c r="L29" s="480">
        <v>11</v>
      </c>
      <c r="M29" s="481"/>
      <c r="N29" s="481"/>
      <c r="O29" s="481"/>
      <c r="P29" s="523"/>
      <c r="Q29" s="480">
        <v>3300</v>
      </c>
      <c r="R29" s="481"/>
      <c r="S29" s="481"/>
      <c r="T29" s="481"/>
      <c r="U29" s="481"/>
      <c r="V29" s="523"/>
      <c r="W29" s="583"/>
      <c r="X29" s="584"/>
      <c r="Y29" s="585"/>
      <c r="Z29" s="479" t="s">
        <v>184</v>
      </c>
      <c r="AA29" s="459"/>
      <c r="AB29" s="459"/>
      <c r="AC29" s="459"/>
      <c r="AD29" s="459"/>
      <c r="AE29" s="459"/>
      <c r="AF29" s="459"/>
      <c r="AG29" s="460"/>
      <c r="AH29" s="480">
        <v>193</v>
      </c>
      <c r="AI29" s="481"/>
      <c r="AJ29" s="481"/>
      <c r="AK29" s="481"/>
      <c r="AL29" s="523"/>
      <c r="AM29" s="480">
        <v>616663</v>
      </c>
      <c r="AN29" s="481"/>
      <c r="AO29" s="481"/>
      <c r="AP29" s="481"/>
      <c r="AQ29" s="481"/>
      <c r="AR29" s="523"/>
      <c r="AS29" s="480">
        <v>3195</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455669</v>
      </c>
      <c r="BO29" s="430"/>
      <c r="BP29" s="430"/>
      <c r="BQ29" s="430"/>
      <c r="BR29" s="430"/>
      <c r="BS29" s="430"/>
      <c r="BT29" s="430"/>
      <c r="BU29" s="431"/>
      <c r="BV29" s="429">
        <v>455078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98.8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804678</v>
      </c>
      <c r="BO30" s="606"/>
      <c r="BP30" s="606"/>
      <c r="BQ30" s="606"/>
      <c r="BR30" s="606"/>
      <c r="BS30" s="606"/>
      <c r="BT30" s="606"/>
      <c r="BU30" s="607"/>
      <c r="BV30" s="605">
        <v>829425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194</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195</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IF('各会計、関係団体の財政状況及び健全化判断比率'!B30="","",'各会計、関係団体の財政状況及び健全化判断比率'!B30)</f>
        <v>水道事業会計</v>
      </c>
      <c r="AP34" s="619"/>
      <c r="AQ34" s="619"/>
      <c r="AR34" s="619"/>
      <c r="AS34" s="619"/>
      <c r="AT34" s="619"/>
      <c r="AU34" s="619"/>
      <c r="AV34" s="619"/>
      <c r="AW34" s="619"/>
      <c r="AX34" s="619"/>
      <c r="AY34" s="619"/>
      <c r="AZ34" s="619"/>
      <c r="BA34" s="619"/>
      <c r="BB34" s="619"/>
      <c r="BC34" s="619"/>
      <c r="BD34" s="214"/>
      <c r="BE34" s="618">
        <f>IF(BG34="","",MAX(C34:D43,U34:V43,AM34:AN43)+1)</f>
        <v>10</v>
      </c>
      <c r="BF34" s="618"/>
      <c r="BG34" s="619" t="str">
        <f>IF('各会計、関係団体の財政状況及び健全化判断比率'!B33="","",'各会計、関係団体の財政状況及び健全化判断比率'!B33)</f>
        <v>工業用地造成事業特別会計</v>
      </c>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上毛町外一市一町矢方池土木組合</v>
      </c>
      <c r="BZ34" s="619"/>
      <c r="CA34" s="619"/>
      <c r="CB34" s="619"/>
      <c r="CC34" s="619"/>
      <c r="CD34" s="619"/>
      <c r="CE34" s="619"/>
      <c r="CF34" s="619"/>
      <c r="CG34" s="619"/>
      <c r="CH34" s="619"/>
      <c r="CI34" s="619"/>
      <c r="CJ34" s="619"/>
      <c r="CK34" s="619"/>
      <c r="CL34" s="619"/>
      <c r="CM34" s="619"/>
      <c r="CN34" s="214"/>
      <c r="CO34" s="618">
        <f>IF(CQ34="","",MAX(C34:D43,U34:V43,AM34:AN43,BE34:BF43,BW34:BX43)+1)</f>
        <v>21</v>
      </c>
      <c r="CP34" s="618"/>
      <c r="CQ34" s="619" t="str">
        <f>IF('各会計、関係団体の財政状況及び健全化判断比率'!BS7="","",'各会計、関係団体の財政状況及び健全化判断比率'!BS7)</f>
        <v>ぶぜん街づくり会社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後期高齢者医療事業特別会計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IF('各会計、関係団体の財政状況及び健全化判断比率'!B31="","",'各会計、関係団体の財政状況及び健全化判断比率'!B31)</f>
        <v>東部地区工業用水道事業会計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吉富町外一市中学校組合</v>
      </c>
      <c r="BZ35" s="619"/>
      <c r="CA35" s="619"/>
      <c r="CB35" s="619"/>
      <c r="CC35" s="619"/>
      <c r="CD35" s="619"/>
      <c r="CE35" s="619"/>
      <c r="CF35" s="619"/>
      <c r="CG35" s="619"/>
      <c r="CH35" s="619"/>
      <c r="CI35" s="619"/>
      <c r="CJ35" s="619"/>
      <c r="CK35" s="619"/>
      <c r="CL35" s="619"/>
      <c r="CM35" s="619"/>
      <c r="CN35" s="214"/>
      <c r="CO35" s="618">
        <f t="shared" ref="CO35:CO43" si="3">IF(CQ35="","",CO34+1)</f>
        <v>22</v>
      </c>
      <c r="CP35" s="618"/>
      <c r="CQ35" s="619" t="str">
        <f>IF('各会計、関係団体の財政状況及び健全化判断比率'!BS8="","",'各会計、関係団体の財政状況及び健全化判断比率'!BS8)</f>
        <v>豊前市土地開発公社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市営駐車場事業特別会計</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f t="shared" si="0"/>
        <v>9</v>
      </c>
      <c r="AN36" s="618"/>
      <c r="AO36" s="619" t="str">
        <f>IF('各会計、関係団体の財政状況及び健全化判断比率'!B32="","",'各会計、関係団体の財政状況及び健全化判断比率'!B32)</f>
        <v>公共下水道事業会計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福岡県市町村消防団員等公務災害補償組合</v>
      </c>
      <c r="BZ36" s="619"/>
      <c r="CA36" s="619"/>
      <c r="CB36" s="619"/>
      <c r="CC36" s="619"/>
      <c r="CD36" s="619"/>
      <c r="CE36" s="619"/>
      <c r="CF36" s="619"/>
      <c r="CG36" s="619"/>
      <c r="CH36" s="619"/>
      <c r="CI36" s="619"/>
      <c r="CJ36" s="619"/>
      <c r="CK36" s="619"/>
      <c r="CL36" s="619"/>
      <c r="CM36" s="619"/>
      <c r="CN36" s="214"/>
      <c r="CO36" s="618">
        <f t="shared" si="3"/>
        <v>23</v>
      </c>
      <c r="CP36" s="618"/>
      <c r="CQ36" s="619" t="str">
        <f>IF('各会計、関係団体の財政状況及び健全化判断比率'!BS9="","",'各会計、関係団体の財政状況及び健全化判断比率'!BS9)</f>
        <v>豊前開発環境エネルギー</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バス事業特別会計</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豊前市外二町財産組合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15</v>
      </c>
      <c r="BX38" s="618"/>
      <c r="BY38" s="619" t="str">
        <f>IF('各会計、関係団体の財政状況及び健全化判断比率'!B72="","",'各会計、関係団体の財政状況及び健全化判断比率'!B72)</f>
        <v>京築広域市町村圏事務組合（一般会計）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16</v>
      </c>
      <c r="BX39" s="618"/>
      <c r="BY39" s="619" t="str">
        <f>IF('各会計、関係団体の財政状況及び健全化判断比率'!B73="","",'各会計、関係団体の財政状況及び健全化判断比率'!B73)</f>
        <v>京築広域市町村圏事務組合（広域圏消防特別会計）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17</v>
      </c>
      <c r="BX40" s="618"/>
      <c r="BY40" s="619" t="str">
        <f>IF('各会計、関係団体の財政状況及び健全化判断比率'!B74="","",'各会計、関係団体の財政状況及び健全化判断比率'!B74)</f>
        <v>豊前市外二町清掃施設組合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18</v>
      </c>
      <c r="BX41" s="618"/>
      <c r="BY41" s="619" t="str">
        <f>IF('各会計、関係団体の財政状況及び健全化判断比率'!B75="","",'各会計、関係団体の財政状況及び健全化判断比率'!B75)</f>
        <v>福岡県自治振興組合（一般会計）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19</v>
      </c>
      <c r="BX42" s="618"/>
      <c r="BY42" s="619" t="str">
        <f>IF('各会計、関係団体の財政状況及び健全化判断比率'!B76="","",'各会計、関係団体の財政状況及び健全化判断比率'!B76)</f>
        <v>福岡県自治振興組合（公文書館事業特別会計）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20</v>
      </c>
      <c r="BX43" s="618"/>
      <c r="BY43" s="619" t="str">
        <f>IF('各会計、関係団体の財政状況及び健全化判断比率'!B77="","",'各会計、関係団体の財政状況及び健全化判断比率'!B77)</f>
        <v>福岡県介護保険広域連合（一般会計）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6FeL0kB5V+sXs+rvWzxexV2K37UM3Wion3VAFFWaWlmDIXeIn5NueinU0p8jldVZ6KV0i3cFY66n2StrlgftJw==" saltValue="cvlIb78ZV4shnSP7HdHA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H36" sqref="H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10" t="s">
        <v>560</v>
      </c>
      <c r="D34" s="1210"/>
      <c r="E34" s="1211"/>
      <c r="F34" s="32" t="s">
        <v>561</v>
      </c>
      <c r="G34" s="33" t="s">
        <v>562</v>
      </c>
      <c r="H34" s="33" t="s">
        <v>563</v>
      </c>
      <c r="I34" s="33" t="s">
        <v>564</v>
      </c>
      <c r="J34" s="34" t="s">
        <v>565</v>
      </c>
      <c r="K34" s="22"/>
      <c r="L34" s="22"/>
      <c r="M34" s="22"/>
      <c r="N34" s="22"/>
      <c r="O34" s="22"/>
      <c r="P34" s="22"/>
    </row>
    <row r="35" spans="1:16" ht="39" customHeight="1">
      <c r="A35" s="22"/>
      <c r="B35" s="35"/>
      <c r="C35" s="1204" t="s">
        <v>566</v>
      </c>
      <c r="D35" s="1205"/>
      <c r="E35" s="1206"/>
      <c r="F35" s="36">
        <v>5.57</v>
      </c>
      <c r="G35" s="37">
        <v>5.21</v>
      </c>
      <c r="H35" s="37">
        <v>5.62</v>
      </c>
      <c r="I35" s="37">
        <v>5.82</v>
      </c>
      <c r="J35" s="38">
        <v>6.3</v>
      </c>
      <c r="K35" s="22"/>
      <c r="L35" s="22"/>
      <c r="M35" s="22"/>
      <c r="N35" s="22"/>
      <c r="O35" s="22"/>
      <c r="P35" s="22"/>
    </row>
    <row r="36" spans="1:16" ht="39" customHeight="1">
      <c r="A36" s="22"/>
      <c r="B36" s="35"/>
      <c r="C36" s="1204" t="s">
        <v>567</v>
      </c>
      <c r="D36" s="1205"/>
      <c r="E36" s="1206"/>
      <c r="F36" s="36">
        <v>2.93</v>
      </c>
      <c r="G36" s="37">
        <v>2.27</v>
      </c>
      <c r="H36" s="37">
        <v>1.97</v>
      </c>
      <c r="I36" s="37">
        <v>1.64</v>
      </c>
      <c r="J36" s="38">
        <v>3.12</v>
      </c>
      <c r="K36" s="22"/>
      <c r="L36" s="22"/>
      <c r="M36" s="22"/>
      <c r="N36" s="22"/>
      <c r="O36" s="22"/>
      <c r="P36" s="22"/>
    </row>
    <row r="37" spans="1:16" ht="39" customHeight="1">
      <c r="A37" s="22"/>
      <c r="B37" s="35"/>
      <c r="C37" s="1204" t="s">
        <v>568</v>
      </c>
      <c r="D37" s="1205"/>
      <c r="E37" s="1206"/>
      <c r="F37" s="36">
        <v>0.48</v>
      </c>
      <c r="G37" s="37">
        <v>0.62</v>
      </c>
      <c r="H37" s="37">
        <v>0.88</v>
      </c>
      <c r="I37" s="37">
        <v>2.34</v>
      </c>
      <c r="J37" s="38">
        <v>1.83</v>
      </c>
      <c r="K37" s="22"/>
      <c r="L37" s="22"/>
      <c r="M37" s="22"/>
      <c r="N37" s="22"/>
      <c r="O37" s="22"/>
      <c r="P37" s="22"/>
    </row>
    <row r="38" spans="1:16" ht="39" customHeight="1">
      <c r="A38" s="22"/>
      <c r="B38" s="35"/>
      <c r="C38" s="1204" t="s">
        <v>569</v>
      </c>
      <c r="D38" s="1205"/>
      <c r="E38" s="1206"/>
      <c r="F38" s="36">
        <v>0.9</v>
      </c>
      <c r="G38" s="37">
        <v>0.97</v>
      </c>
      <c r="H38" s="37">
        <v>1.02</v>
      </c>
      <c r="I38" s="37">
        <v>1.25</v>
      </c>
      <c r="J38" s="38">
        <v>1.3</v>
      </c>
      <c r="K38" s="22"/>
      <c r="L38" s="22"/>
      <c r="M38" s="22"/>
      <c r="N38" s="22"/>
      <c r="O38" s="22"/>
      <c r="P38" s="22"/>
    </row>
    <row r="39" spans="1:16" ht="39" customHeight="1">
      <c r="A39" s="22"/>
      <c r="B39" s="35"/>
      <c r="C39" s="1204" t="s">
        <v>570</v>
      </c>
      <c r="D39" s="1205"/>
      <c r="E39" s="1206"/>
      <c r="F39" s="36" t="s">
        <v>571</v>
      </c>
      <c r="G39" s="37" t="s">
        <v>572</v>
      </c>
      <c r="H39" s="37">
        <v>0.45</v>
      </c>
      <c r="I39" s="37" t="s">
        <v>573</v>
      </c>
      <c r="J39" s="38">
        <v>0.52</v>
      </c>
      <c r="K39" s="22"/>
      <c r="L39" s="22"/>
      <c r="M39" s="22"/>
      <c r="N39" s="22"/>
      <c r="O39" s="22"/>
      <c r="P39" s="22"/>
    </row>
    <row r="40" spans="1:16" ht="39" customHeight="1">
      <c r="A40" s="22"/>
      <c r="B40" s="35"/>
      <c r="C40" s="1204" t="s">
        <v>574</v>
      </c>
      <c r="D40" s="1205"/>
      <c r="E40" s="1206"/>
      <c r="F40" s="36">
        <v>0.21</v>
      </c>
      <c r="G40" s="37">
        <v>0.22</v>
      </c>
      <c r="H40" s="37">
        <v>0.23</v>
      </c>
      <c r="I40" s="37">
        <v>0.23</v>
      </c>
      <c r="J40" s="38">
        <v>0.25</v>
      </c>
      <c r="K40" s="22"/>
      <c r="L40" s="22"/>
      <c r="M40" s="22"/>
      <c r="N40" s="22"/>
      <c r="O40" s="22"/>
      <c r="P40" s="22"/>
    </row>
    <row r="41" spans="1:16" ht="39" customHeight="1">
      <c r="A41" s="22"/>
      <c r="B41" s="35"/>
      <c r="C41" s="1204" t="s">
        <v>575</v>
      </c>
      <c r="D41" s="1205"/>
      <c r="E41" s="1206"/>
      <c r="F41" s="36">
        <v>0.03</v>
      </c>
      <c r="G41" s="37">
        <v>0.01</v>
      </c>
      <c r="H41" s="37">
        <v>0.03</v>
      </c>
      <c r="I41" s="37">
        <v>7.0000000000000007E-2</v>
      </c>
      <c r="J41" s="38">
        <v>0</v>
      </c>
      <c r="K41" s="22"/>
      <c r="L41" s="22"/>
      <c r="M41" s="22"/>
      <c r="N41" s="22"/>
      <c r="O41" s="22"/>
      <c r="P41" s="22"/>
    </row>
    <row r="42" spans="1:16" ht="39" customHeight="1">
      <c r="A42" s="22"/>
      <c r="B42" s="39"/>
      <c r="C42" s="1204" t="s">
        <v>576</v>
      </c>
      <c r="D42" s="1205"/>
      <c r="E42" s="1206"/>
      <c r="F42" s="36" t="s">
        <v>512</v>
      </c>
      <c r="G42" s="37" t="s">
        <v>512</v>
      </c>
      <c r="H42" s="37" t="s">
        <v>512</v>
      </c>
      <c r="I42" s="37" t="s">
        <v>512</v>
      </c>
      <c r="J42" s="38" t="s">
        <v>512</v>
      </c>
      <c r="K42" s="22"/>
      <c r="L42" s="22"/>
      <c r="M42" s="22"/>
      <c r="N42" s="22"/>
      <c r="O42" s="22"/>
      <c r="P42" s="22"/>
    </row>
    <row r="43" spans="1:16" ht="39" customHeight="1" thickBot="1">
      <c r="A43" s="22"/>
      <c r="B43" s="40"/>
      <c r="C43" s="1207" t="s">
        <v>577</v>
      </c>
      <c r="D43" s="1208"/>
      <c r="E43" s="120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S4UCsDN/y3SBZY8DHQpc9aj9dG57QwQm5pqL7adsOCeORofg28s81+2HGgqRuLBcYWuqcQVY5lSVT/BGRb2Iw==" saltValue="MU+YApTHeGjobSD2gL3p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12" t="s">
        <v>11</v>
      </c>
      <c r="C45" s="1213"/>
      <c r="D45" s="58"/>
      <c r="E45" s="1218" t="s">
        <v>12</v>
      </c>
      <c r="F45" s="1218"/>
      <c r="G45" s="1218"/>
      <c r="H45" s="1218"/>
      <c r="I45" s="1218"/>
      <c r="J45" s="1219"/>
      <c r="K45" s="59">
        <v>1139</v>
      </c>
      <c r="L45" s="60">
        <v>1180</v>
      </c>
      <c r="M45" s="60">
        <v>1165</v>
      </c>
      <c r="N45" s="60">
        <v>1178</v>
      </c>
      <c r="O45" s="61">
        <v>1176</v>
      </c>
      <c r="P45" s="48"/>
      <c r="Q45" s="48"/>
      <c r="R45" s="48"/>
      <c r="S45" s="48"/>
      <c r="T45" s="48"/>
      <c r="U45" s="48"/>
    </row>
    <row r="46" spans="1:21" ht="30.75" customHeight="1">
      <c r="A46" s="48"/>
      <c r="B46" s="1214"/>
      <c r="C46" s="1215"/>
      <c r="D46" s="62"/>
      <c r="E46" s="1220" t="s">
        <v>13</v>
      </c>
      <c r="F46" s="1220"/>
      <c r="G46" s="1220"/>
      <c r="H46" s="1220"/>
      <c r="I46" s="1220"/>
      <c r="J46" s="1221"/>
      <c r="K46" s="63" t="s">
        <v>512</v>
      </c>
      <c r="L46" s="64" t="s">
        <v>512</v>
      </c>
      <c r="M46" s="64" t="s">
        <v>512</v>
      </c>
      <c r="N46" s="64" t="s">
        <v>512</v>
      </c>
      <c r="O46" s="65" t="s">
        <v>512</v>
      </c>
      <c r="P46" s="48"/>
      <c r="Q46" s="48"/>
      <c r="R46" s="48"/>
      <c r="S46" s="48"/>
      <c r="T46" s="48"/>
      <c r="U46" s="48"/>
    </row>
    <row r="47" spans="1:21" ht="30.75" customHeight="1">
      <c r="A47" s="48"/>
      <c r="B47" s="1214"/>
      <c r="C47" s="1215"/>
      <c r="D47" s="62"/>
      <c r="E47" s="1220" t="s">
        <v>14</v>
      </c>
      <c r="F47" s="1220"/>
      <c r="G47" s="1220"/>
      <c r="H47" s="1220"/>
      <c r="I47" s="1220"/>
      <c r="J47" s="1221"/>
      <c r="K47" s="63" t="s">
        <v>512</v>
      </c>
      <c r="L47" s="64" t="s">
        <v>512</v>
      </c>
      <c r="M47" s="64" t="s">
        <v>512</v>
      </c>
      <c r="N47" s="64" t="s">
        <v>512</v>
      </c>
      <c r="O47" s="65" t="s">
        <v>512</v>
      </c>
      <c r="P47" s="48"/>
      <c r="Q47" s="48"/>
      <c r="R47" s="48"/>
      <c r="S47" s="48"/>
      <c r="T47" s="48"/>
      <c r="U47" s="48"/>
    </row>
    <row r="48" spans="1:21" ht="30.75" customHeight="1">
      <c r="A48" s="48"/>
      <c r="B48" s="1214"/>
      <c r="C48" s="1215"/>
      <c r="D48" s="62"/>
      <c r="E48" s="1220" t="s">
        <v>15</v>
      </c>
      <c r="F48" s="1220"/>
      <c r="G48" s="1220"/>
      <c r="H48" s="1220"/>
      <c r="I48" s="1220"/>
      <c r="J48" s="1221"/>
      <c r="K48" s="63">
        <v>251</v>
      </c>
      <c r="L48" s="64">
        <v>324</v>
      </c>
      <c r="M48" s="64">
        <v>403</v>
      </c>
      <c r="N48" s="64">
        <v>286</v>
      </c>
      <c r="O48" s="65">
        <v>261</v>
      </c>
      <c r="P48" s="48"/>
      <c r="Q48" s="48"/>
      <c r="R48" s="48"/>
      <c r="S48" s="48"/>
      <c r="T48" s="48"/>
      <c r="U48" s="48"/>
    </row>
    <row r="49" spans="1:21" ht="30.75" customHeight="1">
      <c r="A49" s="48"/>
      <c r="B49" s="1214"/>
      <c r="C49" s="1215"/>
      <c r="D49" s="62"/>
      <c r="E49" s="1220" t="s">
        <v>16</v>
      </c>
      <c r="F49" s="1220"/>
      <c r="G49" s="1220"/>
      <c r="H49" s="1220"/>
      <c r="I49" s="1220"/>
      <c r="J49" s="1221"/>
      <c r="K49" s="63">
        <v>34</v>
      </c>
      <c r="L49" s="64">
        <v>20</v>
      </c>
      <c r="M49" s="64" t="s">
        <v>512</v>
      </c>
      <c r="N49" s="64" t="s">
        <v>512</v>
      </c>
      <c r="O49" s="65" t="s">
        <v>512</v>
      </c>
      <c r="P49" s="48"/>
      <c r="Q49" s="48"/>
      <c r="R49" s="48"/>
      <c r="S49" s="48"/>
      <c r="T49" s="48"/>
      <c r="U49" s="48"/>
    </row>
    <row r="50" spans="1:21" ht="30.75" customHeight="1">
      <c r="A50" s="48"/>
      <c r="B50" s="1214"/>
      <c r="C50" s="1215"/>
      <c r="D50" s="62"/>
      <c r="E50" s="1220" t="s">
        <v>17</v>
      </c>
      <c r="F50" s="1220"/>
      <c r="G50" s="1220"/>
      <c r="H50" s="1220"/>
      <c r="I50" s="1220"/>
      <c r="J50" s="1221"/>
      <c r="K50" s="63">
        <v>106</v>
      </c>
      <c r="L50" s="64">
        <v>104</v>
      </c>
      <c r="M50" s="64">
        <v>114</v>
      </c>
      <c r="N50" s="64">
        <v>88</v>
      </c>
      <c r="O50" s="65">
        <v>90</v>
      </c>
      <c r="P50" s="48"/>
      <c r="Q50" s="48"/>
      <c r="R50" s="48"/>
      <c r="S50" s="48"/>
      <c r="T50" s="48"/>
      <c r="U50" s="48"/>
    </row>
    <row r="51" spans="1:21" ht="30.75" customHeight="1">
      <c r="A51" s="48"/>
      <c r="B51" s="1216"/>
      <c r="C51" s="1217"/>
      <c r="D51" s="66"/>
      <c r="E51" s="1220" t="s">
        <v>18</v>
      </c>
      <c r="F51" s="1220"/>
      <c r="G51" s="1220"/>
      <c r="H51" s="1220"/>
      <c r="I51" s="1220"/>
      <c r="J51" s="1221"/>
      <c r="K51" s="63">
        <v>0</v>
      </c>
      <c r="L51" s="64" t="s">
        <v>512</v>
      </c>
      <c r="M51" s="64" t="s">
        <v>512</v>
      </c>
      <c r="N51" s="64" t="s">
        <v>512</v>
      </c>
      <c r="O51" s="65" t="s">
        <v>512</v>
      </c>
      <c r="P51" s="48"/>
      <c r="Q51" s="48"/>
      <c r="R51" s="48"/>
      <c r="S51" s="48"/>
      <c r="T51" s="48"/>
      <c r="U51" s="48"/>
    </row>
    <row r="52" spans="1:21" ht="30.75" customHeight="1">
      <c r="A52" s="48"/>
      <c r="B52" s="1222" t="s">
        <v>19</v>
      </c>
      <c r="C52" s="1223"/>
      <c r="D52" s="66"/>
      <c r="E52" s="1220" t="s">
        <v>20</v>
      </c>
      <c r="F52" s="1220"/>
      <c r="G52" s="1220"/>
      <c r="H52" s="1220"/>
      <c r="I52" s="1220"/>
      <c r="J52" s="1221"/>
      <c r="K52" s="63">
        <v>1010</v>
      </c>
      <c r="L52" s="64">
        <v>1022</v>
      </c>
      <c r="M52" s="64">
        <v>976</v>
      </c>
      <c r="N52" s="64">
        <v>976</v>
      </c>
      <c r="O52" s="65">
        <v>975</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520</v>
      </c>
      <c r="L53" s="69">
        <v>606</v>
      </c>
      <c r="M53" s="69">
        <v>706</v>
      </c>
      <c r="N53" s="69">
        <v>576</v>
      </c>
      <c r="O53" s="70">
        <v>552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28" t="s">
        <v>25</v>
      </c>
      <c r="C57" s="1229"/>
      <c r="D57" s="1232" t="s">
        <v>26</v>
      </c>
      <c r="E57" s="1233"/>
      <c r="F57" s="1233"/>
      <c r="G57" s="1233"/>
      <c r="H57" s="1233"/>
      <c r="I57" s="1233"/>
      <c r="J57" s="1234"/>
      <c r="K57" s="83">
        <v>0</v>
      </c>
      <c r="L57" s="84">
        <v>0</v>
      </c>
      <c r="M57" s="84">
        <v>0</v>
      </c>
      <c r="N57" s="84">
        <v>0</v>
      </c>
      <c r="O57" s="85">
        <v>0</v>
      </c>
    </row>
    <row r="58" spans="1:21" ht="31.5" customHeight="1" thickBot="1">
      <c r="B58" s="1230"/>
      <c r="C58" s="1231"/>
      <c r="D58" s="1235" t="s">
        <v>27</v>
      </c>
      <c r="E58" s="1236"/>
      <c r="F58" s="1236"/>
      <c r="G58" s="1236"/>
      <c r="H58" s="1236"/>
      <c r="I58" s="1236"/>
      <c r="J58" s="1237"/>
      <c r="K58" s="86">
        <v>0</v>
      </c>
      <c r="L58" s="87">
        <v>0</v>
      </c>
      <c r="M58" s="87">
        <v>0</v>
      </c>
      <c r="N58" s="87">
        <v>0</v>
      </c>
      <c r="O58" s="88">
        <v>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EvcX8Iclc+am2uHdJ/QNEF9wilXQiVS/xZtnqzdVznsTMMgXw+JOUgyssLIpd+VOm1yhFRvEdL72fDqkGx8uw==" saltValue="9XfEuSn87lril8/i+AKY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P39" sqref="P39"/>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38" t="s">
        <v>30</v>
      </c>
      <c r="C41" s="1239"/>
      <c r="D41" s="102"/>
      <c r="E41" s="1244" t="s">
        <v>31</v>
      </c>
      <c r="F41" s="1244"/>
      <c r="G41" s="1244"/>
      <c r="H41" s="1245"/>
      <c r="I41" s="103">
        <v>10990</v>
      </c>
      <c r="J41" s="104">
        <v>10708</v>
      </c>
      <c r="K41" s="104">
        <v>10405</v>
      </c>
      <c r="L41" s="104">
        <v>10162</v>
      </c>
      <c r="M41" s="105">
        <v>10137</v>
      </c>
    </row>
    <row r="42" spans="2:13" ht="27.75" customHeight="1">
      <c r="B42" s="1240"/>
      <c r="C42" s="1241"/>
      <c r="D42" s="106"/>
      <c r="E42" s="1246" t="s">
        <v>32</v>
      </c>
      <c r="F42" s="1246"/>
      <c r="G42" s="1246"/>
      <c r="H42" s="1247"/>
      <c r="I42" s="107">
        <v>135</v>
      </c>
      <c r="J42" s="108">
        <v>145</v>
      </c>
      <c r="K42" s="108">
        <v>177</v>
      </c>
      <c r="L42" s="108">
        <v>145</v>
      </c>
      <c r="M42" s="109">
        <v>145</v>
      </c>
    </row>
    <row r="43" spans="2:13" ht="27.75" customHeight="1">
      <c r="B43" s="1240"/>
      <c r="C43" s="1241"/>
      <c r="D43" s="106"/>
      <c r="E43" s="1246" t="s">
        <v>33</v>
      </c>
      <c r="F43" s="1246"/>
      <c r="G43" s="1246"/>
      <c r="H43" s="1247"/>
      <c r="I43" s="107">
        <v>3537</v>
      </c>
      <c r="J43" s="108">
        <v>3334</v>
      </c>
      <c r="K43" s="108">
        <v>3229</v>
      </c>
      <c r="L43" s="108">
        <v>3220</v>
      </c>
      <c r="M43" s="109">
        <v>2940</v>
      </c>
    </row>
    <row r="44" spans="2:13" ht="27.75" customHeight="1">
      <c r="B44" s="1240"/>
      <c r="C44" s="1241"/>
      <c r="D44" s="106"/>
      <c r="E44" s="1246" t="s">
        <v>34</v>
      </c>
      <c r="F44" s="1246"/>
      <c r="G44" s="1246"/>
      <c r="H44" s="1247"/>
      <c r="I44" s="107">
        <v>670</v>
      </c>
      <c r="J44" s="108">
        <v>550</v>
      </c>
      <c r="K44" s="108">
        <v>444</v>
      </c>
      <c r="L44" s="108">
        <v>397</v>
      </c>
      <c r="M44" s="109">
        <v>348</v>
      </c>
    </row>
    <row r="45" spans="2:13" ht="27.75" customHeight="1">
      <c r="B45" s="1240"/>
      <c r="C45" s="1241"/>
      <c r="D45" s="106"/>
      <c r="E45" s="1246" t="s">
        <v>35</v>
      </c>
      <c r="F45" s="1246"/>
      <c r="G45" s="1246"/>
      <c r="H45" s="1247"/>
      <c r="I45" s="107">
        <v>1773</v>
      </c>
      <c r="J45" s="108">
        <v>1795</v>
      </c>
      <c r="K45" s="108">
        <v>1845</v>
      </c>
      <c r="L45" s="108">
        <v>1853</v>
      </c>
      <c r="M45" s="109">
        <v>1741</v>
      </c>
    </row>
    <row r="46" spans="2:13" ht="27.75" customHeight="1">
      <c r="B46" s="1240"/>
      <c r="C46" s="1241"/>
      <c r="D46" s="110"/>
      <c r="E46" s="1246" t="s">
        <v>36</v>
      </c>
      <c r="F46" s="1246"/>
      <c r="G46" s="1246"/>
      <c r="H46" s="1247"/>
      <c r="I46" s="107" t="s">
        <v>512</v>
      </c>
      <c r="J46" s="108" t="s">
        <v>512</v>
      </c>
      <c r="K46" s="108" t="s">
        <v>512</v>
      </c>
      <c r="L46" s="108" t="s">
        <v>512</v>
      </c>
      <c r="M46" s="109" t="s">
        <v>512</v>
      </c>
    </row>
    <row r="47" spans="2:13" ht="27.75" customHeight="1">
      <c r="B47" s="1240"/>
      <c r="C47" s="1241"/>
      <c r="D47" s="111"/>
      <c r="E47" s="1248" t="s">
        <v>37</v>
      </c>
      <c r="F47" s="1249"/>
      <c r="G47" s="1249"/>
      <c r="H47" s="1250"/>
      <c r="I47" s="107" t="s">
        <v>512</v>
      </c>
      <c r="J47" s="108" t="s">
        <v>512</v>
      </c>
      <c r="K47" s="108" t="s">
        <v>512</v>
      </c>
      <c r="L47" s="108" t="s">
        <v>512</v>
      </c>
      <c r="M47" s="109" t="s">
        <v>512</v>
      </c>
    </row>
    <row r="48" spans="2:13" ht="27.75" customHeight="1">
      <c r="B48" s="1240"/>
      <c r="C48" s="1241"/>
      <c r="D48" s="106"/>
      <c r="E48" s="1246" t="s">
        <v>38</v>
      </c>
      <c r="F48" s="1246"/>
      <c r="G48" s="1246"/>
      <c r="H48" s="1247"/>
      <c r="I48" s="107" t="s">
        <v>512</v>
      </c>
      <c r="J48" s="108" t="s">
        <v>512</v>
      </c>
      <c r="K48" s="108" t="s">
        <v>512</v>
      </c>
      <c r="L48" s="108" t="s">
        <v>512</v>
      </c>
      <c r="M48" s="109" t="s">
        <v>512</v>
      </c>
    </row>
    <row r="49" spans="2:13" ht="27.75" customHeight="1">
      <c r="B49" s="1242"/>
      <c r="C49" s="1243"/>
      <c r="D49" s="106"/>
      <c r="E49" s="1246" t="s">
        <v>39</v>
      </c>
      <c r="F49" s="1246"/>
      <c r="G49" s="1246"/>
      <c r="H49" s="1247"/>
      <c r="I49" s="107" t="s">
        <v>512</v>
      </c>
      <c r="J49" s="108" t="s">
        <v>512</v>
      </c>
      <c r="K49" s="108" t="s">
        <v>512</v>
      </c>
      <c r="L49" s="108" t="s">
        <v>512</v>
      </c>
      <c r="M49" s="109" t="s">
        <v>512</v>
      </c>
    </row>
    <row r="50" spans="2:13" ht="27.75" customHeight="1">
      <c r="B50" s="1251" t="s">
        <v>40</v>
      </c>
      <c r="C50" s="1252"/>
      <c r="D50" s="112"/>
      <c r="E50" s="1246" t="s">
        <v>41</v>
      </c>
      <c r="F50" s="1246"/>
      <c r="G50" s="1246"/>
      <c r="H50" s="1247"/>
      <c r="I50" s="107">
        <v>2879</v>
      </c>
      <c r="J50" s="108">
        <v>2712</v>
      </c>
      <c r="K50" s="108">
        <v>2696</v>
      </c>
      <c r="L50" s="108">
        <v>2747</v>
      </c>
      <c r="M50" s="109">
        <v>2704</v>
      </c>
    </row>
    <row r="51" spans="2:13" ht="27.75" customHeight="1">
      <c r="B51" s="1240"/>
      <c r="C51" s="1241"/>
      <c r="D51" s="106"/>
      <c r="E51" s="1246" t="s">
        <v>42</v>
      </c>
      <c r="F51" s="1246"/>
      <c r="G51" s="1246"/>
      <c r="H51" s="1247"/>
      <c r="I51" s="107">
        <v>657</v>
      </c>
      <c r="J51" s="108">
        <v>697</v>
      </c>
      <c r="K51" s="108">
        <v>642</v>
      </c>
      <c r="L51" s="108">
        <v>560</v>
      </c>
      <c r="M51" s="109">
        <v>513</v>
      </c>
    </row>
    <row r="52" spans="2:13" ht="27.75" customHeight="1">
      <c r="B52" s="1242"/>
      <c r="C52" s="1243"/>
      <c r="D52" s="106"/>
      <c r="E52" s="1246" t="s">
        <v>43</v>
      </c>
      <c r="F52" s="1246"/>
      <c r="G52" s="1246"/>
      <c r="H52" s="1247"/>
      <c r="I52" s="107">
        <v>9646</v>
      </c>
      <c r="J52" s="108">
        <v>9507</v>
      </c>
      <c r="K52" s="108">
        <v>9321</v>
      </c>
      <c r="L52" s="108">
        <v>9061</v>
      </c>
      <c r="M52" s="109">
        <v>9091</v>
      </c>
    </row>
    <row r="53" spans="2:13" ht="27.75" customHeight="1" thickBot="1">
      <c r="B53" s="1253" t="s">
        <v>44</v>
      </c>
      <c r="C53" s="1254"/>
      <c r="D53" s="113"/>
      <c r="E53" s="1255" t="s">
        <v>45</v>
      </c>
      <c r="F53" s="1255"/>
      <c r="G53" s="1255"/>
      <c r="H53" s="1256"/>
      <c r="I53" s="114">
        <v>3922</v>
      </c>
      <c r="J53" s="115">
        <v>3615</v>
      </c>
      <c r="K53" s="115">
        <v>3442</v>
      </c>
      <c r="L53" s="115">
        <v>3408</v>
      </c>
      <c r="M53" s="116">
        <v>3001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FekoKSwP7BlVPZyMAvF3gWG+dpiv8dex/WLKM1LdK0MExgxDQI+q+ly/IojrFnMNKDGEB4bSWrCOc9rGsmb4g==" saltValue="J6c+7HG0xGRGh9gtYVVs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0" sqref="H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265" t="s">
        <v>48</v>
      </c>
      <c r="D55" s="1265"/>
      <c r="E55" s="1266"/>
      <c r="F55" s="128">
        <v>1469</v>
      </c>
      <c r="G55" s="128">
        <v>1510</v>
      </c>
      <c r="H55" s="129">
        <v>1511</v>
      </c>
    </row>
    <row r="56" spans="2:8" ht="52.5" customHeight="1">
      <c r="B56" s="130"/>
      <c r="C56" s="1267" t="s">
        <v>49</v>
      </c>
      <c r="D56" s="1267"/>
      <c r="E56" s="1268"/>
      <c r="F56" s="131">
        <v>454</v>
      </c>
      <c r="G56" s="131">
        <v>455</v>
      </c>
      <c r="H56" s="132">
        <v>456</v>
      </c>
    </row>
    <row r="57" spans="2:8" ht="53.25" customHeight="1">
      <c r="B57" s="130"/>
      <c r="C57" s="1269" t="s">
        <v>50</v>
      </c>
      <c r="D57" s="1269"/>
      <c r="E57" s="1270"/>
      <c r="F57" s="133">
        <v>567</v>
      </c>
      <c r="G57" s="133">
        <v>829</v>
      </c>
      <c r="H57" s="134">
        <v>805</v>
      </c>
    </row>
    <row r="58" spans="2:8" ht="45.75" customHeight="1">
      <c r="B58" s="135"/>
      <c r="C58" s="1257" t="s">
        <v>603</v>
      </c>
      <c r="D58" s="1258"/>
      <c r="E58" s="1259"/>
      <c r="F58" s="136" t="s">
        <v>512</v>
      </c>
      <c r="G58" s="136">
        <v>189</v>
      </c>
      <c r="H58" s="137">
        <v>189</v>
      </c>
    </row>
    <row r="59" spans="2:8" ht="45.75" customHeight="1">
      <c r="B59" s="135"/>
      <c r="C59" s="1257" t="s">
        <v>604</v>
      </c>
      <c r="D59" s="1258"/>
      <c r="E59" s="1259"/>
      <c r="F59" s="136">
        <v>162</v>
      </c>
      <c r="G59" s="136">
        <v>162</v>
      </c>
      <c r="H59" s="137">
        <v>162</v>
      </c>
    </row>
    <row r="60" spans="2:8" ht="45.75" customHeight="1">
      <c r="B60" s="135"/>
      <c r="C60" s="1257" t="s">
        <v>605</v>
      </c>
      <c r="D60" s="1258"/>
      <c r="E60" s="1259"/>
      <c r="F60" s="136">
        <v>47</v>
      </c>
      <c r="G60" s="136">
        <v>119</v>
      </c>
      <c r="H60" s="137">
        <v>139</v>
      </c>
    </row>
    <row r="61" spans="2:8" ht="45.75" customHeight="1">
      <c r="B61" s="135"/>
      <c r="C61" s="1257" t="s">
        <v>606</v>
      </c>
      <c r="D61" s="1258"/>
      <c r="E61" s="1259"/>
      <c r="F61" s="136">
        <v>102</v>
      </c>
      <c r="G61" s="136">
        <v>103</v>
      </c>
      <c r="H61" s="137">
        <v>103</v>
      </c>
    </row>
    <row r="62" spans="2:8" ht="45.75" customHeight="1" thickBot="1">
      <c r="B62" s="138"/>
      <c r="C62" s="1260" t="s">
        <v>607</v>
      </c>
      <c r="D62" s="1261"/>
      <c r="E62" s="1262"/>
      <c r="F62" s="139" t="s">
        <v>608</v>
      </c>
      <c r="G62" s="139" t="s">
        <v>608</v>
      </c>
      <c r="H62" s="140">
        <v>100</v>
      </c>
    </row>
    <row r="63" spans="2:8" ht="52.5" customHeight="1" thickBot="1">
      <c r="B63" s="141"/>
      <c r="C63" s="1263" t="s">
        <v>51</v>
      </c>
      <c r="D63" s="1263"/>
      <c r="E63" s="1264"/>
      <c r="F63" s="142">
        <v>2490</v>
      </c>
      <c r="G63" s="142">
        <v>2795</v>
      </c>
      <c r="H63" s="143">
        <v>2771</v>
      </c>
    </row>
    <row r="64" spans="2:8" ht="15" customHeight="1"/>
  </sheetData>
  <sheetProtection algorithmName="SHA-512" hashValue="TEZa2OGIRl5W5zpy6pN0cjyI22VuLp70UbxI/d+eCxO0Tz7VJAhU+PKn0lY4qkOukY+PXz0Gj64zVTf8Y+b88w==" saltValue="GqmqY0MKBkW0fQ7ePOzj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52793</v>
      </c>
      <c r="E3" s="162"/>
      <c r="F3" s="163">
        <v>81768</v>
      </c>
      <c r="G3" s="164"/>
      <c r="H3" s="165"/>
    </row>
    <row r="4" spans="1:8">
      <c r="A4" s="166"/>
      <c r="B4" s="167"/>
      <c r="C4" s="168"/>
      <c r="D4" s="169">
        <v>25575</v>
      </c>
      <c r="E4" s="170"/>
      <c r="F4" s="171">
        <v>37917</v>
      </c>
      <c r="G4" s="172"/>
      <c r="H4" s="173"/>
    </row>
    <row r="5" spans="1:8">
      <c r="A5" s="154" t="s">
        <v>545</v>
      </c>
      <c r="B5" s="159"/>
      <c r="C5" s="160"/>
      <c r="D5" s="161">
        <v>39473</v>
      </c>
      <c r="E5" s="162"/>
      <c r="F5" s="163">
        <v>65876</v>
      </c>
      <c r="G5" s="164"/>
      <c r="H5" s="165"/>
    </row>
    <row r="6" spans="1:8">
      <c r="A6" s="166"/>
      <c r="B6" s="167"/>
      <c r="C6" s="168"/>
      <c r="D6" s="169">
        <v>17244</v>
      </c>
      <c r="E6" s="170"/>
      <c r="F6" s="171">
        <v>36484</v>
      </c>
      <c r="G6" s="172"/>
      <c r="H6" s="173"/>
    </row>
    <row r="7" spans="1:8">
      <c r="A7" s="154" t="s">
        <v>546</v>
      </c>
      <c r="B7" s="159"/>
      <c r="C7" s="160"/>
      <c r="D7" s="161">
        <v>28916</v>
      </c>
      <c r="E7" s="162"/>
      <c r="F7" s="163">
        <v>68468</v>
      </c>
      <c r="G7" s="164"/>
      <c r="H7" s="165"/>
    </row>
    <row r="8" spans="1:8">
      <c r="A8" s="166"/>
      <c r="B8" s="167"/>
      <c r="C8" s="168"/>
      <c r="D8" s="169">
        <v>11541</v>
      </c>
      <c r="E8" s="170"/>
      <c r="F8" s="171">
        <v>34140</v>
      </c>
      <c r="G8" s="172"/>
      <c r="H8" s="173"/>
    </row>
    <row r="9" spans="1:8">
      <c r="A9" s="154" t="s">
        <v>547</v>
      </c>
      <c r="B9" s="159"/>
      <c r="C9" s="160"/>
      <c r="D9" s="161">
        <v>32890</v>
      </c>
      <c r="E9" s="162"/>
      <c r="F9" s="163">
        <v>69729</v>
      </c>
      <c r="G9" s="164"/>
      <c r="H9" s="165"/>
    </row>
    <row r="10" spans="1:8">
      <c r="A10" s="166"/>
      <c r="B10" s="167"/>
      <c r="C10" s="168"/>
      <c r="D10" s="169">
        <v>20495</v>
      </c>
      <c r="E10" s="170"/>
      <c r="F10" s="171">
        <v>38908</v>
      </c>
      <c r="G10" s="172"/>
      <c r="H10" s="173"/>
    </row>
    <row r="11" spans="1:8">
      <c r="A11" s="154" t="s">
        <v>548</v>
      </c>
      <c r="B11" s="159"/>
      <c r="C11" s="160"/>
      <c r="D11" s="161">
        <v>60284</v>
      </c>
      <c r="E11" s="162"/>
      <c r="F11" s="163">
        <v>74581</v>
      </c>
      <c r="G11" s="164"/>
      <c r="H11" s="165"/>
    </row>
    <row r="12" spans="1:8">
      <c r="A12" s="166"/>
      <c r="B12" s="167"/>
      <c r="C12" s="174"/>
      <c r="D12" s="169">
        <v>36770</v>
      </c>
      <c r="E12" s="170"/>
      <c r="F12" s="171">
        <v>41563</v>
      </c>
      <c r="G12" s="172"/>
      <c r="H12" s="173"/>
    </row>
    <row r="13" spans="1:8">
      <c r="A13" s="154"/>
      <c r="B13" s="159"/>
      <c r="C13" s="175"/>
      <c r="D13" s="176">
        <v>42871</v>
      </c>
      <c r="E13" s="177"/>
      <c r="F13" s="178">
        <v>72084</v>
      </c>
      <c r="G13" s="179"/>
      <c r="H13" s="165"/>
    </row>
    <row r="14" spans="1:8">
      <c r="A14" s="166"/>
      <c r="B14" s="167"/>
      <c r="C14" s="168"/>
      <c r="D14" s="169">
        <v>22325</v>
      </c>
      <c r="E14" s="170"/>
      <c r="F14" s="171">
        <v>37802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0.2</v>
      </c>
      <c r="C19" s="180">
        <f>ROUND(VALUE(SUBSTITUTE(実質収支比率等に係る経年分析!G$48,"▲","-")),2)</f>
        <v>0.35</v>
      </c>
      <c r="D19" s="180">
        <f>ROUND(VALUE(SUBSTITUTE(実質収支比率等に係る経年分析!H$48,"▲","-")),2)</f>
        <v>0.68</v>
      </c>
      <c r="E19" s="180">
        <f>ROUND(VALUE(SUBSTITUTE(実質収支比率等に係る経年分析!I$48,"▲","-")),2)</f>
        <v>2.2000000000000002</v>
      </c>
      <c r="F19" s="180">
        <f>ROUND(VALUE(SUBSTITUTE(実質収支比率等に係る経年分析!J$48,"▲","-")),2)</f>
        <v>1.78</v>
      </c>
    </row>
    <row r="20" spans="1:11">
      <c r="A20" s="180" t="s">
        <v>55</v>
      </c>
      <c r="B20" s="180">
        <f>ROUND(VALUE(SUBSTITUTE(実質収支比率等に係る経年分析!F$47,"▲","-")),2)</f>
        <v>23.87</v>
      </c>
      <c r="C20" s="180">
        <f>ROUND(VALUE(SUBSTITUTE(実質収支比率等に係る経年分析!G$47,"▲","-")),2)</f>
        <v>21.52</v>
      </c>
      <c r="D20" s="180">
        <f>ROUND(VALUE(SUBSTITUTE(実質収支比率等に係る経年分析!H$47,"▲","-")),2)</f>
        <v>21.17</v>
      </c>
      <c r="E20" s="180">
        <f>ROUND(VALUE(SUBSTITUTE(実質収支比率等に係る経年分析!I$47,"▲","-")),2)</f>
        <v>22</v>
      </c>
      <c r="F20" s="180">
        <f>ROUND(VALUE(SUBSTITUTE(実質収支比率等に係る経年分析!J$47,"▲","-")),2)</f>
        <v>22.06</v>
      </c>
    </row>
    <row r="21" spans="1:11">
      <c r="A21" s="180" t="s">
        <v>56</v>
      </c>
      <c r="B21" s="180">
        <f>IF(ISNUMBER(VALUE(SUBSTITUTE(実質収支比率等に係る経年分析!F$49,"▲","-"))),ROUND(VALUE(SUBSTITUTE(実質収支比率等に係る経年分析!F$49,"▲","-")),2),NA())</f>
        <v>-7.0000000000000007E-2</v>
      </c>
      <c r="C21" s="180">
        <f>IF(ISNUMBER(VALUE(SUBSTITUTE(実質収支比率等に係る経年分析!G$49,"▲","-"))),ROUND(VALUE(SUBSTITUTE(実質収支比率等に係る経年分析!G$49,"▲","-")),2),NA())</f>
        <v>0.4</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1.54</v>
      </c>
      <c r="F21" s="180">
        <f>IF(ISNUMBER(VALUE(SUBSTITUTE(実質収支比率等に係る経年分析!J$49,"▲","-"))),ROUND(VALUE(SUBSTITUTE(実質収支比率等に係る経年分析!J$49,"▲","-")),2),NA())</f>
        <v>-1.79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市営駐車場事業特別会計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0.25</v>
      </c>
    </row>
    <row r="31" spans="1:11">
      <c r="A31" s="181" t="str">
        <f>IF(連結実質赤字比率に係る赤字・黒字の構成分析!C$39="",NA(),連結実質赤字比率に係る赤字・黒字の構成分析!C$39)</f>
        <v>国民健康保険事業特別会計</v>
      </c>
      <c r="B31" s="181">
        <f>IF(ROUND(VALUE(SUBSTITUTE(連結実質赤字比率に係る赤字・黒字の構成分析!F$39,"▲", "-")), 2) &lt; 0, ABS(ROUND(VALUE(SUBSTITUTE(連結実質赤字比率に係る赤字・黒字の構成分析!F$39,"▲", "-")), 2)), NA())</f>
        <v>0.15</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0.25</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f>IF(ROUND(VALUE(SUBSTITUTE(連結実質赤字比率に係る赤字・黒字の構成分析!I$39,"▲", "-")), 2) &lt; 0, ABS(ROUND(VALUE(SUBSTITUTE(連結実質赤字比率に係る赤字・黒字の構成分析!I$39,"▲", "-")), 2)), NA())</f>
        <v>0.71</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c r="A32" s="181" t="str">
        <f>IF(連結実質赤字比率に係る赤字・黒字の構成分析!C$38="",NA(),連結実質赤字比率に係る赤字・黒字の構成分析!C$38)</f>
        <v>東部地区工業用水道事業会計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1.83</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3.12</v>
      </c>
    </row>
    <row r="35" spans="1:16">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0.31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0.28000000000000003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0.24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0.05</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1010</v>
      </c>
      <c r="E42" s="182"/>
      <c r="F42" s="182"/>
      <c r="G42" s="182">
        <f>'実質公債費比率（分子）の構造'!L$52</f>
        <v>1022</v>
      </c>
      <c r="H42" s="182"/>
      <c r="I42" s="182"/>
      <c r="J42" s="182">
        <f>'実質公債費比率（分子）の構造'!M$52</f>
        <v>976</v>
      </c>
      <c r="K42" s="182"/>
      <c r="L42" s="182"/>
      <c r="M42" s="182">
        <f>'実質公債費比率（分子）の構造'!N$52</f>
        <v>976</v>
      </c>
      <c r="N42" s="182"/>
      <c r="O42" s="182"/>
      <c r="P42" s="182">
        <f>'実質公債費比率（分子）の構造'!O$52</f>
        <v>975</v>
      </c>
    </row>
    <row r="43" spans="1:16">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106</v>
      </c>
      <c r="C44" s="182"/>
      <c r="D44" s="182"/>
      <c r="E44" s="182">
        <f>'実質公債費比率（分子）の構造'!L$50</f>
        <v>104</v>
      </c>
      <c r="F44" s="182"/>
      <c r="G44" s="182"/>
      <c r="H44" s="182">
        <f>'実質公債費比率（分子）の構造'!M$50</f>
        <v>114</v>
      </c>
      <c r="I44" s="182"/>
      <c r="J44" s="182"/>
      <c r="K44" s="182">
        <f>'実質公債費比率（分子）の構造'!N$50</f>
        <v>88</v>
      </c>
      <c r="L44" s="182"/>
      <c r="M44" s="182"/>
      <c r="N44" s="182">
        <f>'実質公債費比率（分子）の構造'!O$50</f>
        <v>90</v>
      </c>
      <c r="O44" s="182"/>
      <c r="P44" s="182"/>
    </row>
    <row r="45" spans="1:16">
      <c r="A45" s="182" t="s">
        <v>66</v>
      </c>
      <c r="B45" s="182">
        <f>'実質公債費比率（分子）の構造'!K$49</f>
        <v>34</v>
      </c>
      <c r="C45" s="182"/>
      <c r="D45" s="182"/>
      <c r="E45" s="182">
        <f>'実質公債費比率（分子）の構造'!L$49</f>
        <v>20</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251</v>
      </c>
      <c r="C46" s="182"/>
      <c r="D46" s="182"/>
      <c r="E46" s="182">
        <f>'実質公債費比率（分子）の構造'!L$48</f>
        <v>324</v>
      </c>
      <c r="F46" s="182"/>
      <c r="G46" s="182"/>
      <c r="H46" s="182">
        <f>'実質公債費比率（分子）の構造'!M$48</f>
        <v>403</v>
      </c>
      <c r="I46" s="182"/>
      <c r="J46" s="182"/>
      <c r="K46" s="182">
        <f>'実質公債費比率（分子）の構造'!N$48</f>
        <v>286</v>
      </c>
      <c r="L46" s="182"/>
      <c r="M46" s="182"/>
      <c r="N46" s="182">
        <f>'実質公債費比率（分子）の構造'!O$48</f>
        <v>261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1139</v>
      </c>
      <c r="C49" s="182"/>
      <c r="D49" s="182"/>
      <c r="E49" s="182">
        <f>'実質公債費比率（分子）の構造'!L$45</f>
        <v>1180</v>
      </c>
      <c r="F49" s="182"/>
      <c r="G49" s="182"/>
      <c r="H49" s="182">
        <f>'実質公債費比率（分子）の構造'!M$45</f>
        <v>1165</v>
      </c>
      <c r="I49" s="182"/>
      <c r="J49" s="182"/>
      <c r="K49" s="182">
        <f>'実質公債費比率（分子）の構造'!N$45</f>
        <v>1178</v>
      </c>
      <c r="L49" s="182"/>
      <c r="M49" s="182"/>
      <c r="N49" s="182">
        <f>'実質公債費比率（分子）の構造'!O$45</f>
        <v>1176</v>
      </c>
      <c r="O49" s="182"/>
      <c r="P49" s="182"/>
    </row>
    <row r="50" spans="1:16">
      <c r="A50" s="182" t="s">
        <v>71</v>
      </c>
      <c r="B50" s="182" t="e">
        <f>NA()</f>
        <v>#N/A</v>
      </c>
      <c r="C50" s="182">
        <f>IF(ISNUMBER('実質公債費比率（分子）の構造'!K$53),'実質公債費比率（分子）の構造'!K$53,NA())</f>
        <v>520</v>
      </c>
      <c r="D50" s="182" t="e">
        <f>NA()</f>
        <v>#N/A</v>
      </c>
      <c r="E50" s="182" t="e">
        <f>NA()</f>
        <v>#N/A</v>
      </c>
      <c r="F50" s="182">
        <f>IF(ISNUMBER('実質公債費比率（分子）の構造'!L$53),'実質公債費比率（分子）の構造'!L$53,NA())</f>
        <v>606</v>
      </c>
      <c r="G50" s="182" t="e">
        <f>NA()</f>
        <v>#N/A</v>
      </c>
      <c r="H50" s="182" t="e">
        <f>NA()</f>
        <v>#N/A</v>
      </c>
      <c r="I50" s="182">
        <f>IF(ISNUMBER('実質公債費比率（分子）の構造'!M$53),'実質公債費比率（分子）の構造'!M$53,NA())</f>
        <v>706</v>
      </c>
      <c r="J50" s="182" t="e">
        <f>NA()</f>
        <v>#N/A</v>
      </c>
      <c r="K50" s="182" t="e">
        <f>NA()</f>
        <v>#N/A</v>
      </c>
      <c r="L50" s="182">
        <f>IF(ISNUMBER('実質公債費比率（分子）の構造'!N$53),'実質公債費比率（分子）の構造'!N$53,NA())</f>
        <v>576</v>
      </c>
      <c r="M50" s="182" t="e">
        <f>NA()</f>
        <v>#N/A</v>
      </c>
      <c r="N50" s="182" t="e">
        <f>NA()</f>
        <v>#N/A</v>
      </c>
      <c r="O50" s="182">
        <f>IF(ISNUMBER('実質公債費比率（分子）の構造'!O$53),'実質公債費比率（分子）の構造'!O$53,NA())</f>
        <v>552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9646</v>
      </c>
      <c r="E56" s="181"/>
      <c r="F56" s="181"/>
      <c r="G56" s="181">
        <f>'将来負担比率（分子）の構造'!J$52</f>
        <v>9507</v>
      </c>
      <c r="H56" s="181"/>
      <c r="I56" s="181"/>
      <c r="J56" s="181">
        <f>'将来負担比率（分子）の構造'!K$52</f>
        <v>9321</v>
      </c>
      <c r="K56" s="181"/>
      <c r="L56" s="181"/>
      <c r="M56" s="181">
        <f>'将来負担比率（分子）の構造'!L$52</f>
        <v>9061</v>
      </c>
      <c r="N56" s="181"/>
      <c r="O56" s="181"/>
      <c r="P56" s="181">
        <f>'将来負担比率（分子）の構造'!M$52</f>
        <v>9091</v>
      </c>
    </row>
    <row r="57" spans="1:16">
      <c r="A57" s="181" t="s">
        <v>42</v>
      </c>
      <c r="B57" s="181"/>
      <c r="C57" s="181"/>
      <c r="D57" s="181">
        <f>'将来負担比率（分子）の構造'!I$51</f>
        <v>657</v>
      </c>
      <c r="E57" s="181"/>
      <c r="F57" s="181"/>
      <c r="G57" s="181">
        <f>'将来負担比率（分子）の構造'!J$51</f>
        <v>697</v>
      </c>
      <c r="H57" s="181"/>
      <c r="I57" s="181"/>
      <c r="J57" s="181">
        <f>'将来負担比率（分子）の構造'!K$51</f>
        <v>642</v>
      </c>
      <c r="K57" s="181"/>
      <c r="L57" s="181"/>
      <c r="M57" s="181">
        <f>'将来負担比率（分子）の構造'!L$51</f>
        <v>560</v>
      </c>
      <c r="N57" s="181"/>
      <c r="O57" s="181"/>
      <c r="P57" s="181">
        <f>'将来負担比率（分子）の構造'!M$51</f>
        <v>513</v>
      </c>
    </row>
    <row r="58" spans="1:16">
      <c r="A58" s="181" t="s">
        <v>41</v>
      </c>
      <c r="B58" s="181"/>
      <c r="C58" s="181"/>
      <c r="D58" s="181">
        <f>'将来負担比率（分子）の構造'!I$50</f>
        <v>2879</v>
      </c>
      <c r="E58" s="181"/>
      <c r="F58" s="181"/>
      <c r="G58" s="181">
        <f>'将来負担比率（分子）の構造'!J$50</f>
        <v>2712</v>
      </c>
      <c r="H58" s="181"/>
      <c r="I58" s="181"/>
      <c r="J58" s="181">
        <f>'将来負担比率（分子）の構造'!K$50</f>
        <v>2696</v>
      </c>
      <c r="K58" s="181"/>
      <c r="L58" s="181"/>
      <c r="M58" s="181">
        <f>'将来負担比率（分子）の構造'!L$50</f>
        <v>2747</v>
      </c>
      <c r="N58" s="181"/>
      <c r="O58" s="181"/>
      <c r="P58" s="181">
        <f>'将来負担比率（分子）の構造'!M$50</f>
        <v>2704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1773</v>
      </c>
      <c r="C62" s="181"/>
      <c r="D62" s="181"/>
      <c r="E62" s="181">
        <f>'将来負担比率（分子）の構造'!J$45</f>
        <v>1795</v>
      </c>
      <c r="F62" s="181"/>
      <c r="G62" s="181"/>
      <c r="H62" s="181">
        <f>'将来負担比率（分子）の構造'!K$45</f>
        <v>1845</v>
      </c>
      <c r="I62" s="181"/>
      <c r="J62" s="181"/>
      <c r="K62" s="181">
        <f>'将来負担比率（分子）の構造'!L$45</f>
        <v>1853</v>
      </c>
      <c r="L62" s="181"/>
      <c r="M62" s="181"/>
      <c r="N62" s="181">
        <f>'将来負担比率（分子）の構造'!M$45</f>
        <v>1741</v>
      </c>
      <c r="O62" s="181"/>
      <c r="P62" s="181"/>
    </row>
    <row r="63" spans="1:16">
      <c r="A63" s="181" t="s">
        <v>34</v>
      </c>
      <c r="B63" s="181">
        <f>'将来負担比率（分子）の構造'!I$44</f>
        <v>670</v>
      </c>
      <c r="C63" s="181"/>
      <c r="D63" s="181"/>
      <c r="E63" s="181">
        <f>'将来負担比率（分子）の構造'!J$44</f>
        <v>550</v>
      </c>
      <c r="F63" s="181"/>
      <c r="G63" s="181"/>
      <c r="H63" s="181">
        <f>'将来負担比率（分子）の構造'!K$44</f>
        <v>444</v>
      </c>
      <c r="I63" s="181"/>
      <c r="J63" s="181"/>
      <c r="K63" s="181">
        <f>'将来負担比率（分子）の構造'!L$44</f>
        <v>397</v>
      </c>
      <c r="L63" s="181"/>
      <c r="M63" s="181"/>
      <c r="N63" s="181">
        <f>'将来負担比率（分子）の構造'!M$44</f>
        <v>348</v>
      </c>
      <c r="O63" s="181"/>
      <c r="P63" s="181"/>
    </row>
    <row r="64" spans="1:16">
      <c r="A64" s="181" t="s">
        <v>33</v>
      </c>
      <c r="B64" s="181">
        <f>'将来負担比率（分子）の構造'!I$43</f>
        <v>3537</v>
      </c>
      <c r="C64" s="181"/>
      <c r="D64" s="181"/>
      <c r="E64" s="181">
        <f>'将来負担比率（分子）の構造'!J$43</f>
        <v>3334</v>
      </c>
      <c r="F64" s="181"/>
      <c r="G64" s="181"/>
      <c r="H64" s="181">
        <f>'将来負担比率（分子）の構造'!K$43</f>
        <v>3229</v>
      </c>
      <c r="I64" s="181"/>
      <c r="J64" s="181"/>
      <c r="K64" s="181">
        <f>'将来負担比率（分子）の構造'!L$43</f>
        <v>3220</v>
      </c>
      <c r="L64" s="181"/>
      <c r="M64" s="181"/>
      <c r="N64" s="181">
        <f>'将来負担比率（分子）の構造'!M$43</f>
        <v>2940</v>
      </c>
      <c r="O64" s="181"/>
      <c r="P64" s="181"/>
    </row>
    <row r="65" spans="1:16">
      <c r="A65" s="181" t="s">
        <v>32</v>
      </c>
      <c r="B65" s="181">
        <f>'将来負担比率（分子）の構造'!I$42</f>
        <v>135</v>
      </c>
      <c r="C65" s="181"/>
      <c r="D65" s="181"/>
      <c r="E65" s="181">
        <f>'将来負担比率（分子）の構造'!J$42</f>
        <v>145</v>
      </c>
      <c r="F65" s="181"/>
      <c r="G65" s="181"/>
      <c r="H65" s="181">
        <f>'将来負担比率（分子）の構造'!K$42</f>
        <v>177</v>
      </c>
      <c r="I65" s="181"/>
      <c r="J65" s="181"/>
      <c r="K65" s="181">
        <f>'将来負担比率（分子）の構造'!L$42</f>
        <v>145</v>
      </c>
      <c r="L65" s="181"/>
      <c r="M65" s="181"/>
      <c r="N65" s="181">
        <f>'将来負担比率（分子）の構造'!M$42</f>
        <v>145</v>
      </c>
      <c r="O65" s="181"/>
      <c r="P65" s="181"/>
    </row>
    <row r="66" spans="1:16">
      <c r="A66" s="181" t="s">
        <v>31</v>
      </c>
      <c r="B66" s="181">
        <f>'将来負担比率（分子）の構造'!I$41</f>
        <v>10990</v>
      </c>
      <c r="C66" s="181"/>
      <c r="D66" s="181"/>
      <c r="E66" s="181">
        <f>'将来負担比率（分子）の構造'!J$41</f>
        <v>10708</v>
      </c>
      <c r="F66" s="181"/>
      <c r="G66" s="181"/>
      <c r="H66" s="181">
        <f>'将来負担比率（分子）の構造'!K$41</f>
        <v>10405</v>
      </c>
      <c r="I66" s="181"/>
      <c r="J66" s="181"/>
      <c r="K66" s="181">
        <f>'将来負担比率（分子）の構造'!L$41</f>
        <v>10162</v>
      </c>
      <c r="L66" s="181"/>
      <c r="M66" s="181"/>
      <c r="N66" s="181">
        <f>'将来負担比率（分子）の構造'!M$41</f>
        <v>10137</v>
      </c>
      <c r="O66" s="181"/>
      <c r="P66" s="181"/>
    </row>
    <row r="67" spans="1:16">
      <c r="A67" s="181" t="s">
        <v>75</v>
      </c>
      <c r="B67" s="181" t="e">
        <f>NA()</f>
        <v>#N/A</v>
      </c>
      <c r="C67" s="181">
        <f>IF(ISNUMBER('将来負担比率（分子）の構造'!I$53), IF('将来負担比率（分子）の構造'!I$53 &lt; 0, 0, '将来負担比率（分子）の構造'!I$53), NA())</f>
        <v>3922</v>
      </c>
      <c r="D67" s="181" t="e">
        <f>NA()</f>
        <v>#N/A</v>
      </c>
      <c r="E67" s="181" t="e">
        <f>NA()</f>
        <v>#N/A</v>
      </c>
      <c r="F67" s="181">
        <f>IF(ISNUMBER('将来負担比率（分子）の構造'!J$53), IF('将来負担比率（分子）の構造'!J$53 &lt; 0, 0, '将来負担比率（分子）の構造'!J$53), NA())</f>
        <v>3615</v>
      </c>
      <c r="G67" s="181" t="e">
        <f>NA()</f>
        <v>#N/A</v>
      </c>
      <c r="H67" s="181" t="e">
        <f>NA()</f>
        <v>#N/A</v>
      </c>
      <c r="I67" s="181">
        <f>IF(ISNUMBER('将来負担比率（分子）の構造'!K$53), IF('将来負担比率（分子）の構造'!K$53 &lt; 0, 0, '将来負担比率（分子）の構造'!K$53), NA())</f>
        <v>3442</v>
      </c>
      <c r="J67" s="181" t="e">
        <f>NA()</f>
        <v>#N/A</v>
      </c>
      <c r="K67" s="181" t="e">
        <f>NA()</f>
        <v>#N/A</v>
      </c>
      <c r="L67" s="181">
        <f>IF(ISNUMBER('将来負担比率（分子）の構造'!L$53), IF('将来負担比率（分子）の構造'!L$53 &lt; 0, 0, '将来負担比率（分子）の構造'!L$53), NA())</f>
        <v>3408</v>
      </c>
      <c r="M67" s="181" t="e">
        <f>NA()</f>
        <v>#N/A</v>
      </c>
      <c r="N67" s="181" t="e">
        <f>NA()</f>
        <v>#N/A</v>
      </c>
      <c r="O67" s="181">
        <f>IF(ISNUMBER('将来負担比率（分子）の構造'!M$53), IF('将来負担比率（分子）の構造'!M$53 &lt; 0, 0, '将来負担比率（分子）の構造'!M$53), NA())</f>
        <v>3001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1469</v>
      </c>
      <c r="C72" s="185">
        <f>基金残高に係る経年分析!G55</f>
        <v>1510</v>
      </c>
      <c r="D72" s="185">
        <f>基金残高に係る経年分析!H55</f>
        <v>1511</v>
      </c>
    </row>
    <row r="73" spans="1:16">
      <c r="A73" s="184" t="s">
        <v>78</v>
      </c>
      <c r="B73" s="185">
        <f>基金残高に係る経年分析!F56</f>
        <v>454</v>
      </c>
      <c r="C73" s="185">
        <f>基金残高に係る経年分析!G56</f>
        <v>455</v>
      </c>
      <c r="D73" s="185">
        <f>基金残高に係る経年分析!H56</f>
        <v>456</v>
      </c>
    </row>
    <row r="74" spans="1:16">
      <c r="A74" s="184" t="s">
        <v>79</v>
      </c>
      <c r="B74" s="185">
        <f>基金残高に係る経年分析!F57</f>
        <v>567</v>
      </c>
      <c r="C74" s="185">
        <f>基金残高に係る経年分析!G57</f>
        <v>829</v>
      </c>
      <c r="D74" s="185">
        <f>基金残高に係る経年分析!H57</f>
        <v>805</v>
      </c>
    </row>
  </sheetData>
  <sheetProtection algorithmName="SHA-512" hashValue="IW+X2dXw/1VclEJ5M/sjoy7DLRGQfEa4GvAaAqXmGhDJAlHIHvzMuat5K5sWTOePkIxP/UnfHmY/UUrkyq6aLw==" saltValue="cLUv8TlBsI+YCtRVazi0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223</v>
      </c>
      <c r="C5" s="632"/>
      <c r="D5" s="632"/>
      <c r="E5" s="632"/>
      <c r="F5" s="632"/>
      <c r="G5" s="632"/>
      <c r="H5" s="632"/>
      <c r="I5" s="632"/>
      <c r="J5" s="632"/>
      <c r="K5" s="632"/>
      <c r="L5" s="632"/>
      <c r="M5" s="632"/>
      <c r="N5" s="632"/>
      <c r="O5" s="632"/>
      <c r="P5" s="632"/>
      <c r="Q5" s="633"/>
      <c r="R5" s="634">
        <v>3293008</v>
      </c>
      <c r="S5" s="635"/>
      <c r="T5" s="635"/>
      <c r="U5" s="635"/>
      <c r="V5" s="635"/>
      <c r="W5" s="635"/>
      <c r="X5" s="635"/>
      <c r="Y5" s="636"/>
      <c r="Z5" s="637">
        <v>26.3</v>
      </c>
      <c r="AA5" s="637"/>
      <c r="AB5" s="637"/>
      <c r="AC5" s="637"/>
      <c r="AD5" s="638">
        <v>3293008</v>
      </c>
      <c r="AE5" s="638"/>
      <c r="AF5" s="638"/>
      <c r="AG5" s="638"/>
      <c r="AH5" s="638"/>
      <c r="AI5" s="638"/>
      <c r="AJ5" s="638"/>
      <c r="AK5" s="638"/>
      <c r="AL5" s="639">
        <v>49.1</v>
      </c>
      <c r="AM5" s="640"/>
      <c r="AN5" s="640"/>
      <c r="AO5" s="641"/>
      <c r="AP5" s="631" t="s">
        <v>224</v>
      </c>
      <c r="AQ5" s="632"/>
      <c r="AR5" s="632"/>
      <c r="AS5" s="632"/>
      <c r="AT5" s="632"/>
      <c r="AU5" s="632"/>
      <c r="AV5" s="632"/>
      <c r="AW5" s="632"/>
      <c r="AX5" s="632"/>
      <c r="AY5" s="632"/>
      <c r="AZ5" s="632"/>
      <c r="BA5" s="632"/>
      <c r="BB5" s="632"/>
      <c r="BC5" s="632"/>
      <c r="BD5" s="632"/>
      <c r="BE5" s="632"/>
      <c r="BF5" s="633"/>
      <c r="BG5" s="645">
        <v>3293008</v>
      </c>
      <c r="BH5" s="646"/>
      <c r="BI5" s="646"/>
      <c r="BJ5" s="646"/>
      <c r="BK5" s="646"/>
      <c r="BL5" s="646"/>
      <c r="BM5" s="646"/>
      <c r="BN5" s="647"/>
      <c r="BO5" s="648">
        <v>100</v>
      </c>
      <c r="BP5" s="648"/>
      <c r="BQ5" s="648"/>
      <c r="BR5" s="648"/>
      <c r="BS5" s="649">
        <v>162930</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c r="B6" s="642" t="s">
        <v>228</v>
      </c>
      <c r="C6" s="643"/>
      <c r="D6" s="643"/>
      <c r="E6" s="643"/>
      <c r="F6" s="643"/>
      <c r="G6" s="643"/>
      <c r="H6" s="643"/>
      <c r="I6" s="643"/>
      <c r="J6" s="643"/>
      <c r="K6" s="643"/>
      <c r="L6" s="643"/>
      <c r="M6" s="643"/>
      <c r="N6" s="643"/>
      <c r="O6" s="643"/>
      <c r="P6" s="643"/>
      <c r="Q6" s="644"/>
      <c r="R6" s="645">
        <v>112045</v>
      </c>
      <c r="S6" s="646"/>
      <c r="T6" s="646"/>
      <c r="U6" s="646"/>
      <c r="V6" s="646"/>
      <c r="W6" s="646"/>
      <c r="X6" s="646"/>
      <c r="Y6" s="647"/>
      <c r="Z6" s="648">
        <v>0.9</v>
      </c>
      <c r="AA6" s="648"/>
      <c r="AB6" s="648"/>
      <c r="AC6" s="648"/>
      <c r="AD6" s="649">
        <v>112045</v>
      </c>
      <c r="AE6" s="649"/>
      <c r="AF6" s="649"/>
      <c r="AG6" s="649"/>
      <c r="AH6" s="649"/>
      <c r="AI6" s="649"/>
      <c r="AJ6" s="649"/>
      <c r="AK6" s="649"/>
      <c r="AL6" s="650">
        <v>1.7</v>
      </c>
      <c r="AM6" s="651"/>
      <c r="AN6" s="651"/>
      <c r="AO6" s="652"/>
      <c r="AP6" s="642" t="s">
        <v>229</v>
      </c>
      <c r="AQ6" s="643"/>
      <c r="AR6" s="643"/>
      <c r="AS6" s="643"/>
      <c r="AT6" s="643"/>
      <c r="AU6" s="643"/>
      <c r="AV6" s="643"/>
      <c r="AW6" s="643"/>
      <c r="AX6" s="643"/>
      <c r="AY6" s="643"/>
      <c r="AZ6" s="643"/>
      <c r="BA6" s="643"/>
      <c r="BB6" s="643"/>
      <c r="BC6" s="643"/>
      <c r="BD6" s="643"/>
      <c r="BE6" s="643"/>
      <c r="BF6" s="644"/>
      <c r="BG6" s="645">
        <v>3293008</v>
      </c>
      <c r="BH6" s="646"/>
      <c r="BI6" s="646"/>
      <c r="BJ6" s="646"/>
      <c r="BK6" s="646"/>
      <c r="BL6" s="646"/>
      <c r="BM6" s="646"/>
      <c r="BN6" s="647"/>
      <c r="BO6" s="648">
        <v>100</v>
      </c>
      <c r="BP6" s="648"/>
      <c r="BQ6" s="648"/>
      <c r="BR6" s="648"/>
      <c r="BS6" s="649">
        <v>162930</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138510</v>
      </c>
      <c r="CS6" s="646"/>
      <c r="CT6" s="646"/>
      <c r="CU6" s="646"/>
      <c r="CV6" s="646"/>
      <c r="CW6" s="646"/>
      <c r="CX6" s="646"/>
      <c r="CY6" s="647"/>
      <c r="CZ6" s="639">
        <v>1.1000000000000001</v>
      </c>
      <c r="DA6" s="640"/>
      <c r="DB6" s="640"/>
      <c r="DC6" s="659"/>
      <c r="DD6" s="654" t="s">
        <v>231</v>
      </c>
      <c r="DE6" s="646"/>
      <c r="DF6" s="646"/>
      <c r="DG6" s="646"/>
      <c r="DH6" s="646"/>
      <c r="DI6" s="646"/>
      <c r="DJ6" s="646"/>
      <c r="DK6" s="646"/>
      <c r="DL6" s="646"/>
      <c r="DM6" s="646"/>
      <c r="DN6" s="646"/>
      <c r="DO6" s="646"/>
      <c r="DP6" s="647"/>
      <c r="DQ6" s="654">
        <v>138510</v>
      </c>
      <c r="DR6" s="646"/>
      <c r="DS6" s="646"/>
      <c r="DT6" s="646"/>
      <c r="DU6" s="646"/>
      <c r="DV6" s="646"/>
      <c r="DW6" s="646"/>
      <c r="DX6" s="646"/>
      <c r="DY6" s="646"/>
      <c r="DZ6" s="646"/>
      <c r="EA6" s="646"/>
      <c r="EB6" s="646"/>
      <c r="EC6" s="655"/>
    </row>
    <row r="7" spans="2:143" ht="11.25" customHeight="1">
      <c r="B7" s="642" t="s">
        <v>232</v>
      </c>
      <c r="C7" s="643"/>
      <c r="D7" s="643"/>
      <c r="E7" s="643"/>
      <c r="F7" s="643"/>
      <c r="G7" s="643"/>
      <c r="H7" s="643"/>
      <c r="I7" s="643"/>
      <c r="J7" s="643"/>
      <c r="K7" s="643"/>
      <c r="L7" s="643"/>
      <c r="M7" s="643"/>
      <c r="N7" s="643"/>
      <c r="O7" s="643"/>
      <c r="P7" s="643"/>
      <c r="Q7" s="644"/>
      <c r="R7" s="645">
        <v>1763</v>
      </c>
      <c r="S7" s="646"/>
      <c r="T7" s="646"/>
      <c r="U7" s="646"/>
      <c r="V7" s="646"/>
      <c r="W7" s="646"/>
      <c r="X7" s="646"/>
      <c r="Y7" s="647"/>
      <c r="Z7" s="648">
        <v>0</v>
      </c>
      <c r="AA7" s="648"/>
      <c r="AB7" s="648"/>
      <c r="AC7" s="648"/>
      <c r="AD7" s="649">
        <v>1763</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1237962</v>
      </c>
      <c r="BH7" s="646"/>
      <c r="BI7" s="646"/>
      <c r="BJ7" s="646"/>
      <c r="BK7" s="646"/>
      <c r="BL7" s="646"/>
      <c r="BM7" s="646"/>
      <c r="BN7" s="647"/>
      <c r="BO7" s="648">
        <v>37.6</v>
      </c>
      <c r="BP7" s="648"/>
      <c r="BQ7" s="648"/>
      <c r="BR7" s="648"/>
      <c r="BS7" s="649">
        <v>46771</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1776535</v>
      </c>
      <c r="CS7" s="646"/>
      <c r="CT7" s="646"/>
      <c r="CU7" s="646"/>
      <c r="CV7" s="646"/>
      <c r="CW7" s="646"/>
      <c r="CX7" s="646"/>
      <c r="CY7" s="647"/>
      <c r="CZ7" s="648">
        <v>14.3</v>
      </c>
      <c r="DA7" s="648"/>
      <c r="DB7" s="648"/>
      <c r="DC7" s="648"/>
      <c r="DD7" s="654">
        <v>41556</v>
      </c>
      <c r="DE7" s="646"/>
      <c r="DF7" s="646"/>
      <c r="DG7" s="646"/>
      <c r="DH7" s="646"/>
      <c r="DI7" s="646"/>
      <c r="DJ7" s="646"/>
      <c r="DK7" s="646"/>
      <c r="DL7" s="646"/>
      <c r="DM7" s="646"/>
      <c r="DN7" s="646"/>
      <c r="DO7" s="646"/>
      <c r="DP7" s="647"/>
      <c r="DQ7" s="654">
        <v>1426198</v>
      </c>
      <c r="DR7" s="646"/>
      <c r="DS7" s="646"/>
      <c r="DT7" s="646"/>
      <c r="DU7" s="646"/>
      <c r="DV7" s="646"/>
      <c r="DW7" s="646"/>
      <c r="DX7" s="646"/>
      <c r="DY7" s="646"/>
      <c r="DZ7" s="646"/>
      <c r="EA7" s="646"/>
      <c r="EB7" s="646"/>
      <c r="EC7" s="655"/>
    </row>
    <row r="8" spans="2:143" ht="11.25" customHeight="1">
      <c r="B8" s="642" t="s">
        <v>235</v>
      </c>
      <c r="C8" s="643"/>
      <c r="D8" s="643"/>
      <c r="E8" s="643"/>
      <c r="F8" s="643"/>
      <c r="G8" s="643"/>
      <c r="H8" s="643"/>
      <c r="I8" s="643"/>
      <c r="J8" s="643"/>
      <c r="K8" s="643"/>
      <c r="L8" s="643"/>
      <c r="M8" s="643"/>
      <c r="N8" s="643"/>
      <c r="O8" s="643"/>
      <c r="P8" s="643"/>
      <c r="Q8" s="644"/>
      <c r="R8" s="645">
        <v>10048</v>
      </c>
      <c r="S8" s="646"/>
      <c r="T8" s="646"/>
      <c r="U8" s="646"/>
      <c r="V8" s="646"/>
      <c r="W8" s="646"/>
      <c r="X8" s="646"/>
      <c r="Y8" s="647"/>
      <c r="Z8" s="648">
        <v>0.1</v>
      </c>
      <c r="AA8" s="648"/>
      <c r="AB8" s="648"/>
      <c r="AC8" s="648"/>
      <c r="AD8" s="649">
        <v>10048</v>
      </c>
      <c r="AE8" s="649"/>
      <c r="AF8" s="649"/>
      <c r="AG8" s="649"/>
      <c r="AH8" s="649"/>
      <c r="AI8" s="649"/>
      <c r="AJ8" s="649"/>
      <c r="AK8" s="649"/>
      <c r="AL8" s="650">
        <v>0.1</v>
      </c>
      <c r="AM8" s="651"/>
      <c r="AN8" s="651"/>
      <c r="AO8" s="652"/>
      <c r="AP8" s="642" t="s">
        <v>236</v>
      </c>
      <c r="AQ8" s="643"/>
      <c r="AR8" s="643"/>
      <c r="AS8" s="643"/>
      <c r="AT8" s="643"/>
      <c r="AU8" s="643"/>
      <c r="AV8" s="643"/>
      <c r="AW8" s="643"/>
      <c r="AX8" s="643"/>
      <c r="AY8" s="643"/>
      <c r="AZ8" s="643"/>
      <c r="BA8" s="643"/>
      <c r="BB8" s="643"/>
      <c r="BC8" s="643"/>
      <c r="BD8" s="643"/>
      <c r="BE8" s="643"/>
      <c r="BF8" s="644"/>
      <c r="BG8" s="645">
        <v>41732</v>
      </c>
      <c r="BH8" s="646"/>
      <c r="BI8" s="646"/>
      <c r="BJ8" s="646"/>
      <c r="BK8" s="646"/>
      <c r="BL8" s="646"/>
      <c r="BM8" s="646"/>
      <c r="BN8" s="647"/>
      <c r="BO8" s="648">
        <v>1.3</v>
      </c>
      <c r="BP8" s="648"/>
      <c r="BQ8" s="648"/>
      <c r="BR8" s="648"/>
      <c r="BS8" s="654" t="s">
        <v>231</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4683783</v>
      </c>
      <c r="CS8" s="646"/>
      <c r="CT8" s="646"/>
      <c r="CU8" s="646"/>
      <c r="CV8" s="646"/>
      <c r="CW8" s="646"/>
      <c r="CX8" s="646"/>
      <c r="CY8" s="647"/>
      <c r="CZ8" s="648">
        <v>37.700000000000003</v>
      </c>
      <c r="DA8" s="648"/>
      <c r="DB8" s="648"/>
      <c r="DC8" s="648"/>
      <c r="DD8" s="654" t="s">
        <v>135</v>
      </c>
      <c r="DE8" s="646"/>
      <c r="DF8" s="646"/>
      <c r="DG8" s="646"/>
      <c r="DH8" s="646"/>
      <c r="DI8" s="646"/>
      <c r="DJ8" s="646"/>
      <c r="DK8" s="646"/>
      <c r="DL8" s="646"/>
      <c r="DM8" s="646"/>
      <c r="DN8" s="646"/>
      <c r="DO8" s="646"/>
      <c r="DP8" s="647"/>
      <c r="DQ8" s="654">
        <v>2255639</v>
      </c>
      <c r="DR8" s="646"/>
      <c r="DS8" s="646"/>
      <c r="DT8" s="646"/>
      <c r="DU8" s="646"/>
      <c r="DV8" s="646"/>
      <c r="DW8" s="646"/>
      <c r="DX8" s="646"/>
      <c r="DY8" s="646"/>
      <c r="DZ8" s="646"/>
      <c r="EA8" s="646"/>
      <c r="EB8" s="646"/>
      <c r="EC8" s="655"/>
    </row>
    <row r="9" spans="2:143" ht="11.25" customHeight="1">
      <c r="B9" s="642" t="s">
        <v>238</v>
      </c>
      <c r="C9" s="643"/>
      <c r="D9" s="643"/>
      <c r="E9" s="643"/>
      <c r="F9" s="643"/>
      <c r="G9" s="643"/>
      <c r="H9" s="643"/>
      <c r="I9" s="643"/>
      <c r="J9" s="643"/>
      <c r="K9" s="643"/>
      <c r="L9" s="643"/>
      <c r="M9" s="643"/>
      <c r="N9" s="643"/>
      <c r="O9" s="643"/>
      <c r="P9" s="643"/>
      <c r="Q9" s="644"/>
      <c r="R9" s="645">
        <v>6098</v>
      </c>
      <c r="S9" s="646"/>
      <c r="T9" s="646"/>
      <c r="U9" s="646"/>
      <c r="V9" s="646"/>
      <c r="W9" s="646"/>
      <c r="X9" s="646"/>
      <c r="Y9" s="647"/>
      <c r="Z9" s="648">
        <v>0</v>
      </c>
      <c r="AA9" s="648"/>
      <c r="AB9" s="648"/>
      <c r="AC9" s="648"/>
      <c r="AD9" s="649">
        <v>6098</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946581</v>
      </c>
      <c r="BH9" s="646"/>
      <c r="BI9" s="646"/>
      <c r="BJ9" s="646"/>
      <c r="BK9" s="646"/>
      <c r="BL9" s="646"/>
      <c r="BM9" s="646"/>
      <c r="BN9" s="647"/>
      <c r="BO9" s="648">
        <v>28.7</v>
      </c>
      <c r="BP9" s="648"/>
      <c r="BQ9" s="648"/>
      <c r="BR9" s="648"/>
      <c r="BS9" s="654" t="s">
        <v>240</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1052147</v>
      </c>
      <c r="CS9" s="646"/>
      <c r="CT9" s="646"/>
      <c r="CU9" s="646"/>
      <c r="CV9" s="646"/>
      <c r="CW9" s="646"/>
      <c r="CX9" s="646"/>
      <c r="CY9" s="647"/>
      <c r="CZ9" s="648">
        <v>8.5</v>
      </c>
      <c r="DA9" s="648"/>
      <c r="DB9" s="648"/>
      <c r="DC9" s="648"/>
      <c r="DD9" s="654">
        <v>233170</v>
      </c>
      <c r="DE9" s="646"/>
      <c r="DF9" s="646"/>
      <c r="DG9" s="646"/>
      <c r="DH9" s="646"/>
      <c r="DI9" s="646"/>
      <c r="DJ9" s="646"/>
      <c r="DK9" s="646"/>
      <c r="DL9" s="646"/>
      <c r="DM9" s="646"/>
      <c r="DN9" s="646"/>
      <c r="DO9" s="646"/>
      <c r="DP9" s="647"/>
      <c r="DQ9" s="654">
        <v>833114</v>
      </c>
      <c r="DR9" s="646"/>
      <c r="DS9" s="646"/>
      <c r="DT9" s="646"/>
      <c r="DU9" s="646"/>
      <c r="DV9" s="646"/>
      <c r="DW9" s="646"/>
      <c r="DX9" s="646"/>
      <c r="DY9" s="646"/>
      <c r="DZ9" s="646"/>
      <c r="EA9" s="646"/>
      <c r="EB9" s="646"/>
      <c r="EC9" s="655"/>
    </row>
    <row r="10" spans="2:143" ht="11.25" customHeight="1">
      <c r="B10" s="642" t="s">
        <v>242</v>
      </c>
      <c r="C10" s="643"/>
      <c r="D10" s="643"/>
      <c r="E10" s="643"/>
      <c r="F10" s="643"/>
      <c r="G10" s="643"/>
      <c r="H10" s="643"/>
      <c r="I10" s="643"/>
      <c r="J10" s="643"/>
      <c r="K10" s="643"/>
      <c r="L10" s="643"/>
      <c r="M10" s="643"/>
      <c r="N10" s="643"/>
      <c r="O10" s="643"/>
      <c r="P10" s="643"/>
      <c r="Q10" s="644"/>
      <c r="R10" s="645" t="s">
        <v>231</v>
      </c>
      <c r="S10" s="646"/>
      <c r="T10" s="646"/>
      <c r="U10" s="646"/>
      <c r="V10" s="646"/>
      <c r="W10" s="646"/>
      <c r="X10" s="646"/>
      <c r="Y10" s="647"/>
      <c r="Z10" s="648" t="s">
        <v>231</v>
      </c>
      <c r="AA10" s="648"/>
      <c r="AB10" s="648"/>
      <c r="AC10" s="648"/>
      <c r="AD10" s="649" t="s">
        <v>231</v>
      </c>
      <c r="AE10" s="649"/>
      <c r="AF10" s="649"/>
      <c r="AG10" s="649"/>
      <c r="AH10" s="649"/>
      <c r="AI10" s="649"/>
      <c r="AJ10" s="649"/>
      <c r="AK10" s="649"/>
      <c r="AL10" s="650" t="s">
        <v>231</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83569</v>
      </c>
      <c r="BH10" s="646"/>
      <c r="BI10" s="646"/>
      <c r="BJ10" s="646"/>
      <c r="BK10" s="646"/>
      <c r="BL10" s="646"/>
      <c r="BM10" s="646"/>
      <c r="BN10" s="647"/>
      <c r="BO10" s="648">
        <v>2.5</v>
      </c>
      <c r="BP10" s="648"/>
      <c r="BQ10" s="648"/>
      <c r="BR10" s="648"/>
      <c r="BS10" s="654">
        <v>13864</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26278</v>
      </c>
      <c r="CS10" s="646"/>
      <c r="CT10" s="646"/>
      <c r="CU10" s="646"/>
      <c r="CV10" s="646"/>
      <c r="CW10" s="646"/>
      <c r="CX10" s="646"/>
      <c r="CY10" s="647"/>
      <c r="CZ10" s="648">
        <v>0.2</v>
      </c>
      <c r="DA10" s="648"/>
      <c r="DB10" s="648"/>
      <c r="DC10" s="648"/>
      <c r="DD10" s="654" t="s">
        <v>231</v>
      </c>
      <c r="DE10" s="646"/>
      <c r="DF10" s="646"/>
      <c r="DG10" s="646"/>
      <c r="DH10" s="646"/>
      <c r="DI10" s="646"/>
      <c r="DJ10" s="646"/>
      <c r="DK10" s="646"/>
      <c r="DL10" s="646"/>
      <c r="DM10" s="646"/>
      <c r="DN10" s="646"/>
      <c r="DO10" s="646"/>
      <c r="DP10" s="647"/>
      <c r="DQ10" s="654">
        <v>24990</v>
      </c>
      <c r="DR10" s="646"/>
      <c r="DS10" s="646"/>
      <c r="DT10" s="646"/>
      <c r="DU10" s="646"/>
      <c r="DV10" s="646"/>
      <c r="DW10" s="646"/>
      <c r="DX10" s="646"/>
      <c r="DY10" s="646"/>
      <c r="DZ10" s="646"/>
      <c r="EA10" s="646"/>
      <c r="EB10" s="646"/>
      <c r="EC10" s="655"/>
    </row>
    <row r="11" spans="2:143" ht="11.25" customHeight="1">
      <c r="B11" s="642" t="s">
        <v>245</v>
      </c>
      <c r="C11" s="643"/>
      <c r="D11" s="643"/>
      <c r="E11" s="643"/>
      <c r="F11" s="643"/>
      <c r="G11" s="643"/>
      <c r="H11" s="643"/>
      <c r="I11" s="643"/>
      <c r="J11" s="643"/>
      <c r="K11" s="643"/>
      <c r="L11" s="643"/>
      <c r="M11" s="643"/>
      <c r="N11" s="643"/>
      <c r="O11" s="643"/>
      <c r="P11" s="643"/>
      <c r="Q11" s="644"/>
      <c r="R11" s="645">
        <v>460424</v>
      </c>
      <c r="S11" s="646"/>
      <c r="T11" s="646"/>
      <c r="U11" s="646"/>
      <c r="V11" s="646"/>
      <c r="W11" s="646"/>
      <c r="X11" s="646"/>
      <c r="Y11" s="647"/>
      <c r="Z11" s="650">
        <v>3.7</v>
      </c>
      <c r="AA11" s="651"/>
      <c r="AB11" s="651"/>
      <c r="AC11" s="663"/>
      <c r="AD11" s="654">
        <v>460424</v>
      </c>
      <c r="AE11" s="646"/>
      <c r="AF11" s="646"/>
      <c r="AG11" s="646"/>
      <c r="AH11" s="646"/>
      <c r="AI11" s="646"/>
      <c r="AJ11" s="646"/>
      <c r="AK11" s="647"/>
      <c r="AL11" s="650">
        <v>6.9</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166080</v>
      </c>
      <c r="BH11" s="646"/>
      <c r="BI11" s="646"/>
      <c r="BJ11" s="646"/>
      <c r="BK11" s="646"/>
      <c r="BL11" s="646"/>
      <c r="BM11" s="646"/>
      <c r="BN11" s="647"/>
      <c r="BO11" s="648">
        <v>5</v>
      </c>
      <c r="BP11" s="648"/>
      <c r="BQ11" s="648"/>
      <c r="BR11" s="648"/>
      <c r="BS11" s="654">
        <v>32907</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718827</v>
      </c>
      <c r="CS11" s="646"/>
      <c r="CT11" s="646"/>
      <c r="CU11" s="646"/>
      <c r="CV11" s="646"/>
      <c r="CW11" s="646"/>
      <c r="CX11" s="646"/>
      <c r="CY11" s="647"/>
      <c r="CZ11" s="648">
        <v>5.8</v>
      </c>
      <c r="DA11" s="648"/>
      <c r="DB11" s="648"/>
      <c r="DC11" s="648"/>
      <c r="DD11" s="654">
        <v>402686</v>
      </c>
      <c r="DE11" s="646"/>
      <c r="DF11" s="646"/>
      <c r="DG11" s="646"/>
      <c r="DH11" s="646"/>
      <c r="DI11" s="646"/>
      <c r="DJ11" s="646"/>
      <c r="DK11" s="646"/>
      <c r="DL11" s="646"/>
      <c r="DM11" s="646"/>
      <c r="DN11" s="646"/>
      <c r="DO11" s="646"/>
      <c r="DP11" s="647"/>
      <c r="DQ11" s="654">
        <v>295738</v>
      </c>
      <c r="DR11" s="646"/>
      <c r="DS11" s="646"/>
      <c r="DT11" s="646"/>
      <c r="DU11" s="646"/>
      <c r="DV11" s="646"/>
      <c r="DW11" s="646"/>
      <c r="DX11" s="646"/>
      <c r="DY11" s="646"/>
      <c r="DZ11" s="646"/>
      <c r="EA11" s="646"/>
      <c r="EB11" s="646"/>
      <c r="EC11" s="655"/>
    </row>
    <row r="12" spans="2:143" ht="11.25" customHeight="1">
      <c r="B12" s="642" t="s">
        <v>248</v>
      </c>
      <c r="C12" s="643"/>
      <c r="D12" s="643"/>
      <c r="E12" s="643"/>
      <c r="F12" s="643"/>
      <c r="G12" s="643"/>
      <c r="H12" s="643"/>
      <c r="I12" s="643"/>
      <c r="J12" s="643"/>
      <c r="K12" s="643"/>
      <c r="L12" s="643"/>
      <c r="M12" s="643"/>
      <c r="N12" s="643"/>
      <c r="O12" s="643"/>
      <c r="P12" s="643"/>
      <c r="Q12" s="644"/>
      <c r="R12" s="645" t="s">
        <v>231</v>
      </c>
      <c r="S12" s="646"/>
      <c r="T12" s="646"/>
      <c r="U12" s="646"/>
      <c r="V12" s="646"/>
      <c r="W12" s="646"/>
      <c r="X12" s="646"/>
      <c r="Y12" s="647"/>
      <c r="Z12" s="648" t="s">
        <v>231</v>
      </c>
      <c r="AA12" s="648"/>
      <c r="AB12" s="648"/>
      <c r="AC12" s="648"/>
      <c r="AD12" s="649" t="s">
        <v>135</v>
      </c>
      <c r="AE12" s="649"/>
      <c r="AF12" s="649"/>
      <c r="AG12" s="649"/>
      <c r="AH12" s="649"/>
      <c r="AI12" s="649"/>
      <c r="AJ12" s="649"/>
      <c r="AK12" s="649"/>
      <c r="AL12" s="650" t="s">
        <v>231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1782323</v>
      </c>
      <c r="BH12" s="646"/>
      <c r="BI12" s="646"/>
      <c r="BJ12" s="646"/>
      <c r="BK12" s="646"/>
      <c r="BL12" s="646"/>
      <c r="BM12" s="646"/>
      <c r="BN12" s="647"/>
      <c r="BO12" s="648">
        <v>54.1</v>
      </c>
      <c r="BP12" s="648"/>
      <c r="BQ12" s="648"/>
      <c r="BR12" s="648"/>
      <c r="BS12" s="654">
        <v>116159</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209248</v>
      </c>
      <c r="CS12" s="646"/>
      <c r="CT12" s="646"/>
      <c r="CU12" s="646"/>
      <c r="CV12" s="646"/>
      <c r="CW12" s="646"/>
      <c r="CX12" s="646"/>
      <c r="CY12" s="647"/>
      <c r="CZ12" s="648">
        <v>1.7</v>
      </c>
      <c r="DA12" s="648"/>
      <c r="DB12" s="648"/>
      <c r="DC12" s="648"/>
      <c r="DD12" s="654">
        <v>5557</v>
      </c>
      <c r="DE12" s="646"/>
      <c r="DF12" s="646"/>
      <c r="DG12" s="646"/>
      <c r="DH12" s="646"/>
      <c r="DI12" s="646"/>
      <c r="DJ12" s="646"/>
      <c r="DK12" s="646"/>
      <c r="DL12" s="646"/>
      <c r="DM12" s="646"/>
      <c r="DN12" s="646"/>
      <c r="DO12" s="646"/>
      <c r="DP12" s="647"/>
      <c r="DQ12" s="654">
        <v>170538</v>
      </c>
      <c r="DR12" s="646"/>
      <c r="DS12" s="646"/>
      <c r="DT12" s="646"/>
      <c r="DU12" s="646"/>
      <c r="DV12" s="646"/>
      <c r="DW12" s="646"/>
      <c r="DX12" s="646"/>
      <c r="DY12" s="646"/>
      <c r="DZ12" s="646"/>
      <c r="EA12" s="646"/>
      <c r="EB12" s="646"/>
      <c r="EC12" s="655"/>
    </row>
    <row r="13" spans="2:143" ht="11.25" customHeight="1">
      <c r="B13" s="642" t="s">
        <v>251</v>
      </c>
      <c r="C13" s="643"/>
      <c r="D13" s="643"/>
      <c r="E13" s="643"/>
      <c r="F13" s="643"/>
      <c r="G13" s="643"/>
      <c r="H13" s="643"/>
      <c r="I13" s="643"/>
      <c r="J13" s="643"/>
      <c r="K13" s="643"/>
      <c r="L13" s="643"/>
      <c r="M13" s="643"/>
      <c r="N13" s="643"/>
      <c r="O13" s="643"/>
      <c r="P13" s="643"/>
      <c r="Q13" s="644"/>
      <c r="R13" s="645" t="s">
        <v>240</v>
      </c>
      <c r="S13" s="646"/>
      <c r="T13" s="646"/>
      <c r="U13" s="646"/>
      <c r="V13" s="646"/>
      <c r="W13" s="646"/>
      <c r="X13" s="646"/>
      <c r="Y13" s="647"/>
      <c r="Z13" s="648" t="s">
        <v>231</v>
      </c>
      <c r="AA13" s="648"/>
      <c r="AB13" s="648"/>
      <c r="AC13" s="648"/>
      <c r="AD13" s="649" t="s">
        <v>231</v>
      </c>
      <c r="AE13" s="649"/>
      <c r="AF13" s="649"/>
      <c r="AG13" s="649"/>
      <c r="AH13" s="649"/>
      <c r="AI13" s="649"/>
      <c r="AJ13" s="649"/>
      <c r="AK13" s="649"/>
      <c r="AL13" s="650" t="s">
        <v>135</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1765565</v>
      </c>
      <c r="BH13" s="646"/>
      <c r="BI13" s="646"/>
      <c r="BJ13" s="646"/>
      <c r="BK13" s="646"/>
      <c r="BL13" s="646"/>
      <c r="BM13" s="646"/>
      <c r="BN13" s="647"/>
      <c r="BO13" s="648">
        <v>53.6</v>
      </c>
      <c r="BP13" s="648"/>
      <c r="BQ13" s="648"/>
      <c r="BR13" s="648"/>
      <c r="BS13" s="654">
        <v>116159</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829221</v>
      </c>
      <c r="CS13" s="646"/>
      <c r="CT13" s="646"/>
      <c r="CU13" s="646"/>
      <c r="CV13" s="646"/>
      <c r="CW13" s="646"/>
      <c r="CX13" s="646"/>
      <c r="CY13" s="647"/>
      <c r="CZ13" s="648">
        <v>6.7</v>
      </c>
      <c r="DA13" s="648"/>
      <c r="DB13" s="648"/>
      <c r="DC13" s="648"/>
      <c r="DD13" s="654">
        <v>326172</v>
      </c>
      <c r="DE13" s="646"/>
      <c r="DF13" s="646"/>
      <c r="DG13" s="646"/>
      <c r="DH13" s="646"/>
      <c r="DI13" s="646"/>
      <c r="DJ13" s="646"/>
      <c r="DK13" s="646"/>
      <c r="DL13" s="646"/>
      <c r="DM13" s="646"/>
      <c r="DN13" s="646"/>
      <c r="DO13" s="646"/>
      <c r="DP13" s="647"/>
      <c r="DQ13" s="654">
        <v>595950</v>
      </c>
      <c r="DR13" s="646"/>
      <c r="DS13" s="646"/>
      <c r="DT13" s="646"/>
      <c r="DU13" s="646"/>
      <c r="DV13" s="646"/>
      <c r="DW13" s="646"/>
      <c r="DX13" s="646"/>
      <c r="DY13" s="646"/>
      <c r="DZ13" s="646"/>
      <c r="EA13" s="646"/>
      <c r="EB13" s="646"/>
      <c r="EC13" s="655"/>
    </row>
    <row r="14" spans="2:143" ht="11.25" customHeight="1">
      <c r="B14" s="642" t="s">
        <v>254</v>
      </c>
      <c r="C14" s="643"/>
      <c r="D14" s="643"/>
      <c r="E14" s="643"/>
      <c r="F14" s="643"/>
      <c r="G14" s="643"/>
      <c r="H14" s="643"/>
      <c r="I14" s="643"/>
      <c r="J14" s="643"/>
      <c r="K14" s="643"/>
      <c r="L14" s="643"/>
      <c r="M14" s="643"/>
      <c r="N14" s="643"/>
      <c r="O14" s="643"/>
      <c r="P14" s="643"/>
      <c r="Q14" s="644"/>
      <c r="R14" s="645">
        <v>20771</v>
      </c>
      <c r="S14" s="646"/>
      <c r="T14" s="646"/>
      <c r="U14" s="646"/>
      <c r="V14" s="646"/>
      <c r="W14" s="646"/>
      <c r="X14" s="646"/>
      <c r="Y14" s="647"/>
      <c r="Z14" s="648">
        <v>0.2</v>
      </c>
      <c r="AA14" s="648"/>
      <c r="AB14" s="648"/>
      <c r="AC14" s="648"/>
      <c r="AD14" s="649">
        <v>20771</v>
      </c>
      <c r="AE14" s="649"/>
      <c r="AF14" s="649"/>
      <c r="AG14" s="649"/>
      <c r="AH14" s="649"/>
      <c r="AI14" s="649"/>
      <c r="AJ14" s="649"/>
      <c r="AK14" s="649"/>
      <c r="AL14" s="650">
        <v>0.3</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91414</v>
      </c>
      <c r="BH14" s="646"/>
      <c r="BI14" s="646"/>
      <c r="BJ14" s="646"/>
      <c r="BK14" s="646"/>
      <c r="BL14" s="646"/>
      <c r="BM14" s="646"/>
      <c r="BN14" s="647"/>
      <c r="BO14" s="648">
        <v>2.8</v>
      </c>
      <c r="BP14" s="648"/>
      <c r="BQ14" s="648"/>
      <c r="BR14" s="648"/>
      <c r="BS14" s="654" t="s">
        <v>231</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794256</v>
      </c>
      <c r="CS14" s="646"/>
      <c r="CT14" s="646"/>
      <c r="CU14" s="646"/>
      <c r="CV14" s="646"/>
      <c r="CW14" s="646"/>
      <c r="CX14" s="646"/>
      <c r="CY14" s="647"/>
      <c r="CZ14" s="648">
        <v>6.4</v>
      </c>
      <c r="DA14" s="648"/>
      <c r="DB14" s="648"/>
      <c r="DC14" s="648"/>
      <c r="DD14" s="654">
        <v>383988</v>
      </c>
      <c r="DE14" s="646"/>
      <c r="DF14" s="646"/>
      <c r="DG14" s="646"/>
      <c r="DH14" s="646"/>
      <c r="DI14" s="646"/>
      <c r="DJ14" s="646"/>
      <c r="DK14" s="646"/>
      <c r="DL14" s="646"/>
      <c r="DM14" s="646"/>
      <c r="DN14" s="646"/>
      <c r="DO14" s="646"/>
      <c r="DP14" s="647"/>
      <c r="DQ14" s="654">
        <v>410456</v>
      </c>
      <c r="DR14" s="646"/>
      <c r="DS14" s="646"/>
      <c r="DT14" s="646"/>
      <c r="DU14" s="646"/>
      <c r="DV14" s="646"/>
      <c r="DW14" s="646"/>
      <c r="DX14" s="646"/>
      <c r="DY14" s="646"/>
      <c r="DZ14" s="646"/>
      <c r="EA14" s="646"/>
      <c r="EB14" s="646"/>
      <c r="EC14" s="655"/>
    </row>
    <row r="15" spans="2:143" ht="11.25" customHeight="1">
      <c r="B15" s="642" t="s">
        <v>257</v>
      </c>
      <c r="C15" s="643"/>
      <c r="D15" s="643"/>
      <c r="E15" s="643"/>
      <c r="F15" s="643"/>
      <c r="G15" s="643"/>
      <c r="H15" s="643"/>
      <c r="I15" s="643"/>
      <c r="J15" s="643"/>
      <c r="K15" s="643"/>
      <c r="L15" s="643"/>
      <c r="M15" s="643"/>
      <c r="N15" s="643"/>
      <c r="O15" s="643"/>
      <c r="P15" s="643"/>
      <c r="Q15" s="644"/>
      <c r="R15" s="645" t="s">
        <v>135</v>
      </c>
      <c r="S15" s="646"/>
      <c r="T15" s="646"/>
      <c r="U15" s="646"/>
      <c r="V15" s="646"/>
      <c r="W15" s="646"/>
      <c r="X15" s="646"/>
      <c r="Y15" s="647"/>
      <c r="Z15" s="648" t="s">
        <v>231</v>
      </c>
      <c r="AA15" s="648"/>
      <c r="AB15" s="648"/>
      <c r="AC15" s="648"/>
      <c r="AD15" s="649" t="s">
        <v>231</v>
      </c>
      <c r="AE15" s="649"/>
      <c r="AF15" s="649"/>
      <c r="AG15" s="649"/>
      <c r="AH15" s="649"/>
      <c r="AI15" s="649"/>
      <c r="AJ15" s="649"/>
      <c r="AK15" s="649"/>
      <c r="AL15" s="650" t="s">
        <v>231</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181309</v>
      </c>
      <c r="BH15" s="646"/>
      <c r="BI15" s="646"/>
      <c r="BJ15" s="646"/>
      <c r="BK15" s="646"/>
      <c r="BL15" s="646"/>
      <c r="BM15" s="646"/>
      <c r="BN15" s="647"/>
      <c r="BO15" s="648">
        <v>5.5</v>
      </c>
      <c r="BP15" s="648"/>
      <c r="BQ15" s="648"/>
      <c r="BR15" s="648"/>
      <c r="BS15" s="654" t="s">
        <v>231</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956988</v>
      </c>
      <c r="CS15" s="646"/>
      <c r="CT15" s="646"/>
      <c r="CU15" s="646"/>
      <c r="CV15" s="646"/>
      <c r="CW15" s="646"/>
      <c r="CX15" s="646"/>
      <c r="CY15" s="647"/>
      <c r="CZ15" s="648">
        <v>7.7</v>
      </c>
      <c r="DA15" s="648"/>
      <c r="DB15" s="648"/>
      <c r="DC15" s="648"/>
      <c r="DD15" s="654">
        <v>134527</v>
      </c>
      <c r="DE15" s="646"/>
      <c r="DF15" s="646"/>
      <c r="DG15" s="646"/>
      <c r="DH15" s="646"/>
      <c r="DI15" s="646"/>
      <c r="DJ15" s="646"/>
      <c r="DK15" s="646"/>
      <c r="DL15" s="646"/>
      <c r="DM15" s="646"/>
      <c r="DN15" s="646"/>
      <c r="DO15" s="646"/>
      <c r="DP15" s="647"/>
      <c r="DQ15" s="654">
        <v>798037</v>
      </c>
      <c r="DR15" s="646"/>
      <c r="DS15" s="646"/>
      <c r="DT15" s="646"/>
      <c r="DU15" s="646"/>
      <c r="DV15" s="646"/>
      <c r="DW15" s="646"/>
      <c r="DX15" s="646"/>
      <c r="DY15" s="646"/>
      <c r="DZ15" s="646"/>
      <c r="EA15" s="646"/>
      <c r="EB15" s="646"/>
      <c r="EC15" s="655"/>
    </row>
    <row r="16" spans="2:143" ht="11.25" customHeight="1">
      <c r="B16" s="642" t="s">
        <v>260</v>
      </c>
      <c r="C16" s="643"/>
      <c r="D16" s="643"/>
      <c r="E16" s="643"/>
      <c r="F16" s="643"/>
      <c r="G16" s="643"/>
      <c r="H16" s="643"/>
      <c r="I16" s="643"/>
      <c r="J16" s="643"/>
      <c r="K16" s="643"/>
      <c r="L16" s="643"/>
      <c r="M16" s="643"/>
      <c r="N16" s="643"/>
      <c r="O16" s="643"/>
      <c r="P16" s="643"/>
      <c r="Q16" s="644"/>
      <c r="R16" s="645">
        <v>6377</v>
      </c>
      <c r="S16" s="646"/>
      <c r="T16" s="646"/>
      <c r="U16" s="646"/>
      <c r="V16" s="646"/>
      <c r="W16" s="646"/>
      <c r="X16" s="646"/>
      <c r="Y16" s="647"/>
      <c r="Z16" s="648">
        <v>0.1</v>
      </c>
      <c r="AA16" s="648"/>
      <c r="AB16" s="648"/>
      <c r="AC16" s="648"/>
      <c r="AD16" s="649">
        <v>6377</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231</v>
      </c>
      <c r="BH16" s="646"/>
      <c r="BI16" s="646"/>
      <c r="BJ16" s="646"/>
      <c r="BK16" s="646"/>
      <c r="BL16" s="646"/>
      <c r="BM16" s="646"/>
      <c r="BN16" s="647"/>
      <c r="BO16" s="648" t="s">
        <v>231</v>
      </c>
      <c r="BP16" s="648"/>
      <c r="BQ16" s="648"/>
      <c r="BR16" s="648"/>
      <c r="BS16" s="654" t="s">
        <v>231</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45003</v>
      </c>
      <c r="CS16" s="646"/>
      <c r="CT16" s="646"/>
      <c r="CU16" s="646"/>
      <c r="CV16" s="646"/>
      <c r="CW16" s="646"/>
      <c r="CX16" s="646"/>
      <c r="CY16" s="647"/>
      <c r="CZ16" s="648">
        <v>0.4</v>
      </c>
      <c r="DA16" s="648"/>
      <c r="DB16" s="648"/>
      <c r="DC16" s="648"/>
      <c r="DD16" s="654" t="s">
        <v>231</v>
      </c>
      <c r="DE16" s="646"/>
      <c r="DF16" s="646"/>
      <c r="DG16" s="646"/>
      <c r="DH16" s="646"/>
      <c r="DI16" s="646"/>
      <c r="DJ16" s="646"/>
      <c r="DK16" s="646"/>
      <c r="DL16" s="646"/>
      <c r="DM16" s="646"/>
      <c r="DN16" s="646"/>
      <c r="DO16" s="646"/>
      <c r="DP16" s="647"/>
      <c r="DQ16" s="654">
        <v>3378</v>
      </c>
      <c r="DR16" s="646"/>
      <c r="DS16" s="646"/>
      <c r="DT16" s="646"/>
      <c r="DU16" s="646"/>
      <c r="DV16" s="646"/>
      <c r="DW16" s="646"/>
      <c r="DX16" s="646"/>
      <c r="DY16" s="646"/>
      <c r="DZ16" s="646"/>
      <c r="EA16" s="646"/>
      <c r="EB16" s="646"/>
      <c r="EC16" s="655"/>
    </row>
    <row r="17" spans="2:133" ht="11.25" customHeight="1">
      <c r="B17" s="642" t="s">
        <v>263</v>
      </c>
      <c r="C17" s="643"/>
      <c r="D17" s="643"/>
      <c r="E17" s="643"/>
      <c r="F17" s="643"/>
      <c r="G17" s="643"/>
      <c r="H17" s="643"/>
      <c r="I17" s="643"/>
      <c r="J17" s="643"/>
      <c r="K17" s="643"/>
      <c r="L17" s="643"/>
      <c r="M17" s="643"/>
      <c r="N17" s="643"/>
      <c r="O17" s="643"/>
      <c r="P17" s="643"/>
      <c r="Q17" s="644"/>
      <c r="R17" s="645">
        <v>49348</v>
      </c>
      <c r="S17" s="646"/>
      <c r="T17" s="646"/>
      <c r="U17" s="646"/>
      <c r="V17" s="646"/>
      <c r="W17" s="646"/>
      <c r="X17" s="646"/>
      <c r="Y17" s="647"/>
      <c r="Z17" s="648">
        <v>0.4</v>
      </c>
      <c r="AA17" s="648"/>
      <c r="AB17" s="648"/>
      <c r="AC17" s="648"/>
      <c r="AD17" s="649">
        <v>49348</v>
      </c>
      <c r="AE17" s="649"/>
      <c r="AF17" s="649"/>
      <c r="AG17" s="649"/>
      <c r="AH17" s="649"/>
      <c r="AI17" s="649"/>
      <c r="AJ17" s="649"/>
      <c r="AK17" s="649"/>
      <c r="AL17" s="650">
        <v>0.7</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231</v>
      </c>
      <c r="BH17" s="646"/>
      <c r="BI17" s="646"/>
      <c r="BJ17" s="646"/>
      <c r="BK17" s="646"/>
      <c r="BL17" s="646"/>
      <c r="BM17" s="646"/>
      <c r="BN17" s="647"/>
      <c r="BO17" s="648" t="s">
        <v>231</v>
      </c>
      <c r="BP17" s="648"/>
      <c r="BQ17" s="648"/>
      <c r="BR17" s="648"/>
      <c r="BS17" s="654" t="s">
        <v>135</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1182015</v>
      </c>
      <c r="CS17" s="646"/>
      <c r="CT17" s="646"/>
      <c r="CU17" s="646"/>
      <c r="CV17" s="646"/>
      <c r="CW17" s="646"/>
      <c r="CX17" s="646"/>
      <c r="CY17" s="647"/>
      <c r="CZ17" s="648">
        <v>9.5</v>
      </c>
      <c r="DA17" s="648"/>
      <c r="DB17" s="648"/>
      <c r="DC17" s="648"/>
      <c r="DD17" s="654" t="s">
        <v>231</v>
      </c>
      <c r="DE17" s="646"/>
      <c r="DF17" s="646"/>
      <c r="DG17" s="646"/>
      <c r="DH17" s="646"/>
      <c r="DI17" s="646"/>
      <c r="DJ17" s="646"/>
      <c r="DK17" s="646"/>
      <c r="DL17" s="646"/>
      <c r="DM17" s="646"/>
      <c r="DN17" s="646"/>
      <c r="DO17" s="646"/>
      <c r="DP17" s="647"/>
      <c r="DQ17" s="654">
        <v>1109922</v>
      </c>
      <c r="DR17" s="646"/>
      <c r="DS17" s="646"/>
      <c r="DT17" s="646"/>
      <c r="DU17" s="646"/>
      <c r="DV17" s="646"/>
      <c r="DW17" s="646"/>
      <c r="DX17" s="646"/>
      <c r="DY17" s="646"/>
      <c r="DZ17" s="646"/>
      <c r="EA17" s="646"/>
      <c r="EB17" s="646"/>
      <c r="EC17" s="655"/>
    </row>
    <row r="18" spans="2:133" ht="11.25" customHeight="1">
      <c r="B18" s="642" t="s">
        <v>266</v>
      </c>
      <c r="C18" s="643"/>
      <c r="D18" s="643"/>
      <c r="E18" s="643"/>
      <c r="F18" s="643"/>
      <c r="G18" s="643"/>
      <c r="H18" s="643"/>
      <c r="I18" s="643"/>
      <c r="J18" s="643"/>
      <c r="K18" s="643"/>
      <c r="L18" s="643"/>
      <c r="M18" s="643"/>
      <c r="N18" s="643"/>
      <c r="O18" s="643"/>
      <c r="P18" s="643"/>
      <c r="Q18" s="644"/>
      <c r="R18" s="645">
        <v>17179</v>
      </c>
      <c r="S18" s="646"/>
      <c r="T18" s="646"/>
      <c r="U18" s="646"/>
      <c r="V18" s="646"/>
      <c r="W18" s="646"/>
      <c r="X18" s="646"/>
      <c r="Y18" s="647"/>
      <c r="Z18" s="648">
        <v>0.1</v>
      </c>
      <c r="AA18" s="648"/>
      <c r="AB18" s="648"/>
      <c r="AC18" s="648"/>
      <c r="AD18" s="649">
        <v>17179</v>
      </c>
      <c r="AE18" s="649"/>
      <c r="AF18" s="649"/>
      <c r="AG18" s="649"/>
      <c r="AH18" s="649"/>
      <c r="AI18" s="649"/>
      <c r="AJ18" s="649"/>
      <c r="AK18" s="649"/>
      <c r="AL18" s="650">
        <v>0.3</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231</v>
      </c>
      <c r="BH18" s="646"/>
      <c r="BI18" s="646"/>
      <c r="BJ18" s="646"/>
      <c r="BK18" s="646"/>
      <c r="BL18" s="646"/>
      <c r="BM18" s="646"/>
      <c r="BN18" s="647"/>
      <c r="BO18" s="648" t="s">
        <v>231</v>
      </c>
      <c r="BP18" s="648"/>
      <c r="BQ18" s="648"/>
      <c r="BR18" s="648"/>
      <c r="BS18" s="654" t="s">
        <v>231</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135</v>
      </c>
      <c r="CS18" s="646"/>
      <c r="CT18" s="646"/>
      <c r="CU18" s="646"/>
      <c r="CV18" s="646"/>
      <c r="CW18" s="646"/>
      <c r="CX18" s="646"/>
      <c r="CY18" s="647"/>
      <c r="CZ18" s="648" t="s">
        <v>240</v>
      </c>
      <c r="DA18" s="648"/>
      <c r="DB18" s="648"/>
      <c r="DC18" s="648"/>
      <c r="DD18" s="654" t="s">
        <v>135</v>
      </c>
      <c r="DE18" s="646"/>
      <c r="DF18" s="646"/>
      <c r="DG18" s="646"/>
      <c r="DH18" s="646"/>
      <c r="DI18" s="646"/>
      <c r="DJ18" s="646"/>
      <c r="DK18" s="646"/>
      <c r="DL18" s="646"/>
      <c r="DM18" s="646"/>
      <c r="DN18" s="646"/>
      <c r="DO18" s="646"/>
      <c r="DP18" s="647"/>
      <c r="DQ18" s="654" t="s">
        <v>231</v>
      </c>
      <c r="DR18" s="646"/>
      <c r="DS18" s="646"/>
      <c r="DT18" s="646"/>
      <c r="DU18" s="646"/>
      <c r="DV18" s="646"/>
      <c r="DW18" s="646"/>
      <c r="DX18" s="646"/>
      <c r="DY18" s="646"/>
      <c r="DZ18" s="646"/>
      <c r="EA18" s="646"/>
      <c r="EB18" s="646"/>
      <c r="EC18" s="655"/>
    </row>
    <row r="19" spans="2:133" ht="11.25" customHeight="1">
      <c r="B19" s="642" t="s">
        <v>269</v>
      </c>
      <c r="C19" s="643"/>
      <c r="D19" s="643"/>
      <c r="E19" s="643"/>
      <c r="F19" s="643"/>
      <c r="G19" s="643"/>
      <c r="H19" s="643"/>
      <c r="I19" s="643"/>
      <c r="J19" s="643"/>
      <c r="K19" s="643"/>
      <c r="L19" s="643"/>
      <c r="M19" s="643"/>
      <c r="N19" s="643"/>
      <c r="O19" s="643"/>
      <c r="P19" s="643"/>
      <c r="Q19" s="644"/>
      <c r="R19" s="645">
        <v>3069</v>
      </c>
      <c r="S19" s="646"/>
      <c r="T19" s="646"/>
      <c r="U19" s="646"/>
      <c r="V19" s="646"/>
      <c r="W19" s="646"/>
      <c r="X19" s="646"/>
      <c r="Y19" s="647"/>
      <c r="Z19" s="648">
        <v>0</v>
      </c>
      <c r="AA19" s="648"/>
      <c r="AB19" s="648"/>
      <c r="AC19" s="648"/>
      <c r="AD19" s="649">
        <v>3069</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t="s">
        <v>231</v>
      </c>
      <c r="BH19" s="646"/>
      <c r="BI19" s="646"/>
      <c r="BJ19" s="646"/>
      <c r="BK19" s="646"/>
      <c r="BL19" s="646"/>
      <c r="BM19" s="646"/>
      <c r="BN19" s="647"/>
      <c r="BO19" s="648" t="s">
        <v>135</v>
      </c>
      <c r="BP19" s="648"/>
      <c r="BQ19" s="648"/>
      <c r="BR19" s="648"/>
      <c r="BS19" s="654" t="s">
        <v>231</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231</v>
      </c>
      <c r="CS19" s="646"/>
      <c r="CT19" s="646"/>
      <c r="CU19" s="646"/>
      <c r="CV19" s="646"/>
      <c r="CW19" s="646"/>
      <c r="CX19" s="646"/>
      <c r="CY19" s="647"/>
      <c r="CZ19" s="648" t="s">
        <v>231</v>
      </c>
      <c r="DA19" s="648"/>
      <c r="DB19" s="648"/>
      <c r="DC19" s="648"/>
      <c r="DD19" s="654" t="s">
        <v>231</v>
      </c>
      <c r="DE19" s="646"/>
      <c r="DF19" s="646"/>
      <c r="DG19" s="646"/>
      <c r="DH19" s="646"/>
      <c r="DI19" s="646"/>
      <c r="DJ19" s="646"/>
      <c r="DK19" s="646"/>
      <c r="DL19" s="646"/>
      <c r="DM19" s="646"/>
      <c r="DN19" s="646"/>
      <c r="DO19" s="646"/>
      <c r="DP19" s="647"/>
      <c r="DQ19" s="654" t="s">
        <v>240</v>
      </c>
      <c r="DR19" s="646"/>
      <c r="DS19" s="646"/>
      <c r="DT19" s="646"/>
      <c r="DU19" s="646"/>
      <c r="DV19" s="646"/>
      <c r="DW19" s="646"/>
      <c r="DX19" s="646"/>
      <c r="DY19" s="646"/>
      <c r="DZ19" s="646"/>
      <c r="EA19" s="646"/>
      <c r="EB19" s="646"/>
      <c r="EC19" s="655"/>
    </row>
    <row r="20" spans="2:133" ht="11.25" customHeight="1">
      <c r="B20" s="642" t="s">
        <v>272</v>
      </c>
      <c r="C20" s="643"/>
      <c r="D20" s="643"/>
      <c r="E20" s="643"/>
      <c r="F20" s="643"/>
      <c r="G20" s="643"/>
      <c r="H20" s="643"/>
      <c r="I20" s="643"/>
      <c r="J20" s="643"/>
      <c r="K20" s="643"/>
      <c r="L20" s="643"/>
      <c r="M20" s="643"/>
      <c r="N20" s="643"/>
      <c r="O20" s="643"/>
      <c r="P20" s="643"/>
      <c r="Q20" s="644"/>
      <c r="R20" s="645">
        <v>693</v>
      </c>
      <c r="S20" s="646"/>
      <c r="T20" s="646"/>
      <c r="U20" s="646"/>
      <c r="V20" s="646"/>
      <c r="W20" s="646"/>
      <c r="X20" s="646"/>
      <c r="Y20" s="647"/>
      <c r="Z20" s="648">
        <v>0</v>
      </c>
      <c r="AA20" s="648"/>
      <c r="AB20" s="648"/>
      <c r="AC20" s="648"/>
      <c r="AD20" s="649">
        <v>693</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t="s">
        <v>231</v>
      </c>
      <c r="BH20" s="646"/>
      <c r="BI20" s="646"/>
      <c r="BJ20" s="646"/>
      <c r="BK20" s="646"/>
      <c r="BL20" s="646"/>
      <c r="BM20" s="646"/>
      <c r="BN20" s="647"/>
      <c r="BO20" s="648" t="s">
        <v>231</v>
      </c>
      <c r="BP20" s="648"/>
      <c r="BQ20" s="648"/>
      <c r="BR20" s="648"/>
      <c r="BS20" s="654" t="s">
        <v>135</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12412811</v>
      </c>
      <c r="CS20" s="646"/>
      <c r="CT20" s="646"/>
      <c r="CU20" s="646"/>
      <c r="CV20" s="646"/>
      <c r="CW20" s="646"/>
      <c r="CX20" s="646"/>
      <c r="CY20" s="647"/>
      <c r="CZ20" s="648">
        <v>100</v>
      </c>
      <c r="DA20" s="648"/>
      <c r="DB20" s="648"/>
      <c r="DC20" s="648"/>
      <c r="DD20" s="654">
        <v>1527656</v>
      </c>
      <c r="DE20" s="646"/>
      <c r="DF20" s="646"/>
      <c r="DG20" s="646"/>
      <c r="DH20" s="646"/>
      <c r="DI20" s="646"/>
      <c r="DJ20" s="646"/>
      <c r="DK20" s="646"/>
      <c r="DL20" s="646"/>
      <c r="DM20" s="646"/>
      <c r="DN20" s="646"/>
      <c r="DO20" s="646"/>
      <c r="DP20" s="647"/>
      <c r="DQ20" s="654">
        <v>8062470</v>
      </c>
      <c r="DR20" s="646"/>
      <c r="DS20" s="646"/>
      <c r="DT20" s="646"/>
      <c r="DU20" s="646"/>
      <c r="DV20" s="646"/>
      <c r="DW20" s="646"/>
      <c r="DX20" s="646"/>
      <c r="DY20" s="646"/>
      <c r="DZ20" s="646"/>
      <c r="EA20" s="646"/>
      <c r="EB20" s="646"/>
      <c r="EC20" s="655"/>
    </row>
    <row r="21" spans="2:133" ht="11.25" customHeight="1">
      <c r="B21" s="642" t="s">
        <v>275</v>
      </c>
      <c r="C21" s="643"/>
      <c r="D21" s="643"/>
      <c r="E21" s="643"/>
      <c r="F21" s="643"/>
      <c r="G21" s="643"/>
      <c r="H21" s="643"/>
      <c r="I21" s="643"/>
      <c r="J21" s="643"/>
      <c r="K21" s="643"/>
      <c r="L21" s="643"/>
      <c r="M21" s="643"/>
      <c r="N21" s="643"/>
      <c r="O21" s="643"/>
      <c r="P21" s="643"/>
      <c r="Q21" s="644"/>
      <c r="R21" s="645">
        <v>28407</v>
      </c>
      <c r="S21" s="646"/>
      <c r="T21" s="646"/>
      <c r="U21" s="646"/>
      <c r="V21" s="646"/>
      <c r="W21" s="646"/>
      <c r="X21" s="646"/>
      <c r="Y21" s="647"/>
      <c r="Z21" s="648">
        <v>0.2</v>
      </c>
      <c r="AA21" s="648"/>
      <c r="AB21" s="648"/>
      <c r="AC21" s="648"/>
      <c r="AD21" s="649">
        <v>28407</v>
      </c>
      <c r="AE21" s="649"/>
      <c r="AF21" s="649"/>
      <c r="AG21" s="649"/>
      <c r="AH21" s="649"/>
      <c r="AI21" s="649"/>
      <c r="AJ21" s="649"/>
      <c r="AK21" s="649"/>
      <c r="AL21" s="650">
        <v>0.4</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t="s">
        <v>135</v>
      </c>
      <c r="BH21" s="646"/>
      <c r="BI21" s="646"/>
      <c r="BJ21" s="646"/>
      <c r="BK21" s="646"/>
      <c r="BL21" s="646"/>
      <c r="BM21" s="646"/>
      <c r="BN21" s="647"/>
      <c r="BO21" s="648" t="s">
        <v>231</v>
      </c>
      <c r="BP21" s="648"/>
      <c r="BQ21" s="648"/>
      <c r="BR21" s="648"/>
      <c r="BS21" s="654" t="s">
        <v>231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277</v>
      </c>
      <c r="C22" s="643"/>
      <c r="D22" s="643"/>
      <c r="E22" s="643"/>
      <c r="F22" s="643"/>
      <c r="G22" s="643"/>
      <c r="H22" s="643"/>
      <c r="I22" s="643"/>
      <c r="J22" s="643"/>
      <c r="K22" s="643"/>
      <c r="L22" s="643"/>
      <c r="M22" s="643"/>
      <c r="N22" s="643"/>
      <c r="O22" s="643"/>
      <c r="P22" s="643"/>
      <c r="Q22" s="644"/>
      <c r="R22" s="645">
        <v>3278750</v>
      </c>
      <c r="S22" s="646"/>
      <c r="T22" s="646"/>
      <c r="U22" s="646"/>
      <c r="V22" s="646"/>
      <c r="W22" s="646"/>
      <c r="X22" s="646"/>
      <c r="Y22" s="647"/>
      <c r="Z22" s="648">
        <v>26.1</v>
      </c>
      <c r="AA22" s="648"/>
      <c r="AB22" s="648"/>
      <c r="AC22" s="648"/>
      <c r="AD22" s="649">
        <v>2711854</v>
      </c>
      <c r="AE22" s="649"/>
      <c r="AF22" s="649"/>
      <c r="AG22" s="649"/>
      <c r="AH22" s="649"/>
      <c r="AI22" s="649"/>
      <c r="AJ22" s="649"/>
      <c r="AK22" s="649"/>
      <c r="AL22" s="650">
        <v>40.4</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135</v>
      </c>
      <c r="BH22" s="646"/>
      <c r="BI22" s="646"/>
      <c r="BJ22" s="646"/>
      <c r="BK22" s="646"/>
      <c r="BL22" s="646"/>
      <c r="BM22" s="646"/>
      <c r="BN22" s="647"/>
      <c r="BO22" s="648" t="s">
        <v>231</v>
      </c>
      <c r="BP22" s="648"/>
      <c r="BQ22" s="648"/>
      <c r="BR22" s="648"/>
      <c r="BS22" s="654" t="s">
        <v>240</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280</v>
      </c>
      <c r="C23" s="643"/>
      <c r="D23" s="643"/>
      <c r="E23" s="643"/>
      <c r="F23" s="643"/>
      <c r="G23" s="643"/>
      <c r="H23" s="643"/>
      <c r="I23" s="643"/>
      <c r="J23" s="643"/>
      <c r="K23" s="643"/>
      <c r="L23" s="643"/>
      <c r="M23" s="643"/>
      <c r="N23" s="643"/>
      <c r="O23" s="643"/>
      <c r="P23" s="643"/>
      <c r="Q23" s="644"/>
      <c r="R23" s="645">
        <v>2711854</v>
      </c>
      <c r="S23" s="646"/>
      <c r="T23" s="646"/>
      <c r="U23" s="646"/>
      <c r="V23" s="646"/>
      <c r="W23" s="646"/>
      <c r="X23" s="646"/>
      <c r="Y23" s="647"/>
      <c r="Z23" s="648">
        <v>21.6</v>
      </c>
      <c r="AA23" s="648"/>
      <c r="AB23" s="648"/>
      <c r="AC23" s="648"/>
      <c r="AD23" s="649">
        <v>2711854</v>
      </c>
      <c r="AE23" s="649"/>
      <c r="AF23" s="649"/>
      <c r="AG23" s="649"/>
      <c r="AH23" s="649"/>
      <c r="AI23" s="649"/>
      <c r="AJ23" s="649"/>
      <c r="AK23" s="649"/>
      <c r="AL23" s="650">
        <v>40.4</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231</v>
      </c>
      <c r="BH23" s="646"/>
      <c r="BI23" s="646"/>
      <c r="BJ23" s="646"/>
      <c r="BK23" s="646"/>
      <c r="BL23" s="646"/>
      <c r="BM23" s="646"/>
      <c r="BN23" s="647"/>
      <c r="BO23" s="648" t="s">
        <v>231</v>
      </c>
      <c r="BP23" s="648"/>
      <c r="BQ23" s="648"/>
      <c r="BR23" s="648"/>
      <c r="BS23" s="654" t="s">
        <v>231</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c r="B24" s="642" t="s">
        <v>287</v>
      </c>
      <c r="C24" s="643"/>
      <c r="D24" s="643"/>
      <c r="E24" s="643"/>
      <c r="F24" s="643"/>
      <c r="G24" s="643"/>
      <c r="H24" s="643"/>
      <c r="I24" s="643"/>
      <c r="J24" s="643"/>
      <c r="K24" s="643"/>
      <c r="L24" s="643"/>
      <c r="M24" s="643"/>
      <c r="N24" s="643"/>
      <c r="O24" s="643"/>
      <c r="P24" s="643"/>
      <c r="Q24" s="644"/>
      <c r="R24" s="645">
        <v>566896</v>
      </c>
      <c r="S24" s="646"/>
      <c r="T24" s="646"/>
      <c r="U24" s="646"/>
      <c r="V24" s="646"/>
      <c r="W24" s="646"/>
      <c r="X24" s="646"/>
      <c r="Y24" s="647"/>
      <c r="Z24" s="648">
        <v>4.5</v>
      </c>
      <c r="AA24" s="648"/>
      <c r="AB24" s="648"/>
      <c r="AC24" s="648"/>
      <c r="AD24" s="649" t="s">
        <v>240</v>
      </c>
      <c r="AE24" s="649"/>
      <c r="AF24" s="649"/>
      <c r="AG24" s="649"/>
      <c r="AH24" s="649"/>
      <c r="AI24" s="649"/>
      <c r="AJ24" s="649"/>
      <c r="AK24" s="649"/>
      <c r="AL24" s="650" t="s">
        <v>231</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231</v>
      </c>
      <c r="BH24" s="646"/>
      <c r="BI24" s="646"/>
      <c r="BJ24" s="646"/>
      <c r="BK24" s="646"/>
      <c r="BL24" s="646"/>
      <c r="BM24" s="646"/>
      <c r="BN24" s="647"/>
      <c r="BO24" s="648" t="s">
        <v>231</v>
      </c>
      <c r="BP24" s="648"/>
      <c r="BQ24" s="648"/>
      <c r="BR24" s="648"/>
      <c r="BS24" s="654" t="s">
        <v>231</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5982774</v>
      </c>
      <c r="CS24" s="635"/>
      <c r="CT24" s="635"/>
      <c r="CU24" s="635"/>
      <c r="CV24" s="635"/>
      <c r="CW24" s="635"/>
      <c r="CX24" s="635"/>
      <c r="CY24" s="636"/>
      <c r="CZ24" s="639">
        <v>48.2</v>
      </c>
      <c r="DA24" s="640"/>
      <c r="DB24" s="640"/>
      <c r="DC24" s="659"/>
      <c r="DD24" s="679">
        <v>3749470</v>
      </c>
      <c r="DE24" s="635"/>
      <c r="DF24" s="635"/>
      <c r="DG24" s="635"/>
      <c r="DH24" s="635"/>
      <c r="DI24" s="635"/>
      <c r="DJ24" s="635"/>
      <c r="DK24" s="636"/>
      <c r="DL24" s="679">
        <v>3666332</v>
      </c>
      <c r="DM24" s="635"/>
      <c r="DN24" s="635"/>
      <c r="DO24" s="635"/>
      <c r="DP24" s="635"/>
      <c r="DQ24" s="635"/>
      <c r="DR24" s="635"/>
      <c r="DS24" s="635"/>
      <c r="DT24" s="635"/>
      <c r="DU24" s="635"/>
      <c r="DV24" s="636"/>
      <c r="DW24" s="639">
        <v>52.2</v>
      </c>
      <c r="DX24" s="640"/>
      <c r="DY24" s="640"/>
      <c r="DZ24" s="640"/>
      <c r="EA24" s="640"/>
      <c r="EB24" s="640"/>
      <c r="EC24" s="641"/>
    </row>
    <row r="25" spans="2:133" ht="11.25" customHeight="1">
      <c r="B25" s="642" t="s">
        <v>290</v>
      </c>
      <c r="C25" s="643"/>
      <c r="D25" s="643"/>
      <c r="E25" s="643"/>
      <c r="F25" s="643"/>
      <c r="G25" s="643"/>
      <c r="H25" s="643"/>
      <c r="I25" s="643"/>
      <c r="J25" s="643"/>
      <c r="K25" s="643"/>
      <c r="L25" s="643"/>
      <c r="M25" s="643"/>
      <c r="N25" s="643"/>
      <c r="O25" s="643"/>
      <c r="P25" s="643"/>
      <c r="Q25" s="644"/>
      <c r="R25" s="645" t="s">
        <v>135</v>
      </c>
      <c r="S25" s="646"/>
      <c r="T25" s="646"/>
      <c r="U25" s="646"/>
      <c r="V25" s="646"/>
      <c r="W25" s="646"/>
      <c r="X25" s="646"/>
      <c r="Y25" s="647"/>
      <c r="Z25" s="648" t="s">
        <v>231</v>
      </c>
      <c r="AA25" s="648"/>
      <c r="AB25" s="648"/>
      <c r="AC25" s="648"/>
      <c r="AD25" s="649" t="s">
        <v>135</v>
      </c>
      <c r="AE25" s="649"/>
      <c r="AF25" s="649"/>
      <c r="AG25" s="649"/>
      <c r="AH25" s="649"/>
      <c r="AI25" s="649"/>
      <c r="AJ25" s="649"/>
      <c r="AK25" s="649"/>
      <c r="AL25" s="650" t="s">
        <v>231</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231</v>
      </c>
      <c r="BH25" s="646"/>
      <c r="BI25" s="646"/>
      <c r="BJ25" s="646"/>
      <c r="BK25" s="646"/>
      <c r="BL25" s="646"/>
      <c r="BM25" s="646"/>
      <c r="BN25" s="647"/>
      <c r="BO25" s="648" t="s">
        <v>231</v>
      </c>
      <c r="BP25" s="648"/>
      <c r="BQ25" s="648"/>
      <c r="BR25" s="648"/>
      <c r="BS25" s="654" t="s">
        <v>231</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1906314</v>
      </c>
      <c r="CS25" s="682"/>
      <c r="CT25" s="682"/>
      <c r="CU25" s="682"/>
      <c r="CV25" s="682"/>
      <c r="CW25" s="682"/>
      <c r="CX25" s="682"/>
      <c r="CY25" s="683"/>
      <c r="CZ25" s="650">
        <v>15.4</v>
      </c>
      <c r="DA25" s="680"/>
      <c r="DB25" s="680"/>
      <c r="DC25" s="684"/>
      <c r="DD25" s="654">
        <v>1778102</v>
      </c>
      <c r="DE25" s="682"/>
      <c r="DF25" s="682"/>
      <c r="DG25" s="682"/>
      <c r="DH25" s="682"/>
      <c r="DI25" s="682"/>
      <c r="DJ25" s="682"/>
      <c r="DK25" s="683"/>
      <c r="DL25" s="654">
        <v>1703806</v>
      </c>
      <c r="DM25" s="682"/>
      <c r="DN25" s="682"/>
      <c r="DO25" s="682"/>
      <c r="DP25" s="682"/>
      <c r="DQ25" s="682"/>
      <c r="DR25" s="682"/>
      <c r="DS25" s="682"/>
      <c r="DT25" s="682"/>
      <c r="DU25" s="682"/>
      <c r="DV25" s="683"/>
      <c r="DW25" s="650">
        <v>24.3</v>
      </c>
      <c r="DX25" s="680"/>
      <c r="DY25" s="680"/>
      <c r="DZ25" s="680"/>
      <c r="EA25" s="680"/>
      <c r="EB25" s="680"/>
      <c r="EC25" s="681"/>
    </row>
    <row r="26" spans="2:133" ht="11.25" customHeight="1">
      <c r="B26" s="642" t="s">
        <v>293</v>
      </c>
      <c r="C26" s="643"/>
      <c r="D26" s="643"/>
      <c r="E26" s="643"/>
      <c r="F26" s="643"/>
      <c r="G26" s="643"/>
      <c r="H26" s="643"/>
      <c r="I26" s="643"/>
      <c r="J26" s="643"/>
      <c r="K26" s="643"/>
      <c r="L26" s="643"/>
      <c r="M26" s="643"/>
      <c r="N26" s="643"/>
      <c r="O26" s="643"/>
      <c r="P26" s="643"/>
      <c r="Q26" s="644"/>
      <c r="R26" s="645">
        <v>7238632</v>
      </c>
      <c r="S26" s="646"/>
      <c r="T26" s="646"/>
      <c r="U26" s="646"/>
      <c r="V26" s="646"/>
      <c r="W26" s="646"/>
      <c r="X26" s="646"/>
      <c r="Y26" s="647"/>
      <c r="Z26" s="648">
        <v>57.7</v>
      </c>
      <c r="AA26" s="648"/>
      <c r="AB26" s="648"/>
      <c r="AC26" s="648"/>
      <c r="AD26" s="649">
        <v>6671736</v>
      </c>
      <c r="AE26" s="649"/>
      <c r="AF26" s="649"/>
      <c r="AG26" s="649"/>
      <c r="AH26" s="649"/>
      <c r="AI26" s="649"/>
      <c r="AJ26" s="649"/>
      <c r="AK26" s="649"/>
      <c r="AL26" s="650">
        <v>99.4</v>
      </c>
      <c r="AM26" s="651"/>
      <c r="AN26" s="651"/>
      <c r="AO26" s="652"/>
      <c r="AP26" s="664" t="s">
        <v>294</v>
      </c>
      <c r="AQ26" s="691"/>
      <c r="AR26" s="691"/>
      <c r="AS26" s="691"/>
      <c r="AT26" s="691"/>
      <c r="AU26" s="691"/>
      <c r="AV26" s="691"/>
      <c r="AW26" s="691"/>
      <c r="AX26" s="691"/>
      <c r="AY26" s="691"/>
      <c r="AZ26" s="691"/>
      <c r="BA26" s="691"/>
      <c r="BB26" s="691"/>
      <c r="BC26" s="691"/>
      <c r="BD26" s="691"/>
      <c r="BE26" s="691"/>
      <c r="BF26" s="666"/>
      <c r="BG26" s="645" t="s">
        <v>135</v>
      </c>
      <c r="BH26" s="646"/>
      <c r="BI26" s="646"/>
      <c r="BJ26" s="646"/>
      <c r="BK26" s="646"/>
      <c r="BL26" s="646"/>
      <c r="BM26" s="646"/>
      <c r="BN26" s="647"/>
      <c r="BO26" s="648" t="s">
        <v>135</v>
      </c>
      <c r="BP26" s="648"/>
      <c r="BQ26" s="648"/>
      <c r="BR26" s="648"/>
      <c r="BS26" s="654" t="s">
        <v>231</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1169847</v>
      </c>
      <c r="CS26" s="646"/>
      <c r="CT26" s="646"/>
      <c r="CU26" s="646"/>
      <c r="CV26" s="646"/>
      <c r="CW26" s="646"/>
      <c r="CX26" s="646"/>
      <c r="CY26" s="647"/>
      <c r="CZ26" s="650">
        <v>9.4</v>
      </c>
      <c r="DA26" s="680"/>
      <c r="DB26" s="680"/>
      <c r="DC26" s="684"/>
      <c r="DD26" s="654">
        <v>1060157</v>
      </c>
      <c r="DE26" s="646"/>
      <c r="DF26" s="646"/>
      <c r="DG26" s="646"/>
      <c r="DH26" s="646"/>
      <c r="DI26" s="646"/>
      <c r="DJ26" s="646"/>
      <c r="DK26" s="647"/>
      <c r="DL26" s="654" t="s">
        <v>231</v>
      </c>
      <c r="DM26" s="646"/>
      <c r="DN26" s="646"/>
      <c r="DO26" s="646"/>
      <c r="DP26" s="646"/>
      <c r="DQ26" s="646"/>
      <c r="DR26" s="646"/>
      <c r="DS26" s="646"/>
      <c r="DT26" s="646"/>
      <c r="DU26" s="646"/>
      <c r="DV26" s="647"/>
      <c r="DW26" s="650" t="s">
        <v>135</v>
      </c>
      <c r="DX26" s="680"/>
      <c r="DY26" s="680"/>
      <c r="DZ26" s="680"/>
      <c r="EA26" s="680"/>
      <c r="EB26" s="680"/>
      <c r="EC26" s="681"/>
    </row>
    <row r="27" spans="2:133" ht="11.25" customHeight="1">
      <c r="B27" s="642" t="s">
        <v>296</v>
      </c>
      <c r="C27" s="643"/>
      <c r="D27" s="643"/>
      <c r="E27" s="643"/>
      <c r="F27" s="643"/>
      <c r="G27" s="643"/>
      <c r="H27" s="643"/>
      <c r="I27" s="643"/>
      <c r="J27" s="643"/>
      <c r="K27" s="643"/>
      <c r="L27" s="643"/>
      <c r="M27" s="643"/>
      <c r="N27" s="643"/>
      <c r="O27" s="643"/>
      <c r="P27" s="643"/>
      <c r="Q27" s="644"/>
      <c r="R27" s="645">
        <v>3702</v>
      </c>
      <c r="S27" s="646"/>
      <c r="T27" s="646"/>
      <c r="U27" s="646"/>
      <c r="V27" s="646"/>
      <c r="W27" s="646"/>
      <c r="X27" s="646"/>
      <c r="Y27" s="647"/>
      <c r="Z27" s="648">
        <v>0</v>
      </c>
      <c r="AA27" s="648"/>
      <c r="AB27" s="648"/>
      <c r="AC27" s="648"/>
      <c r="AD27" s="649">
        <v>3702</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3293008</v>
      </c>
      <c r="BH27" s="646"/>
      <c r="BI27" s="646"/>
      <c r="BJ27" s="646"/>
      <c r="BK27" s="646"/>
      <c r="BL27" s="646"/>
      <c r="BM27" s="646"/>
      <c r="BN27" s="647"/>
      <c r="BO27" s="648">
        <v>100</v>
      </c>
      <c r="BP27" s="648"/>
      <c r="BQ27" s="648"/>
      <c r="BR27" s="648"/>
      <c r="BS27" s="654">
        <v>162930</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2894445</v>
      </c>
      <c r="CS27" s="682"/>
      <c r="CT27" s="682"/>
      <c r="CU27" s="682"/>
      <c r="CV27" s="682"/>
      <c r="CW27" s="682"/>
      <c r="CX27" s="682"/>
      <c r="CY27" s="683"/>
      <c r="CZ27" s="650">
        <v>23.3</v>
      </c>
      <c r="DA27" s="680"/>
      <c r="DB27" s="680"/>
      <c r="DC27" s="684"/>
      <c r="DD27" s="654">
        <v>861446</v>
      </c>
      <c r="DE27" s="682"/>
      <c r="DF27" s="682"/>
      <c r="DG27" s="682"/>
      <c r="DH27" s="682"/>
      <c r="DI27" s="682"/>
      <c r="DJ27" s="682"/>
      <c r="DK27" s="683"/>
      <c r="DL27" s="654">
        <v>858230</v>
      </c>
      <c r="DM27" s="682"/>
      <c r="DN27" s="682"/>
      <c r="DO27" s="682"/>
      <c r="DP27" s="682"/>
      <c r="DQ27" s="682"/>
      <c r="DR27" s="682"/>
      <c r="DS27" s="682"/>
      <c r="DT27" s="682"/>
      <c r="DU27" s="682"/>
      <c r="DV27" s="683"/>
      <c r="DW27" s="650">
        <v>12.2</v>
      </c>
      <c r="DX27" s="680"/>
      <c r="DY27" s="680"/>
      <c r="DZ27" s="680"/>
      <c r="EA27" s="680"/>
      <c r="EB27" s="680"/>
      <c r="EC27" s="681"/>
    </row>
    <row r="28" spans="2:133" ht="11.25" customHeight="1">
      <c r="B28" s="642" t="s">
        <v>299</v>
      </c>
      <c r="C28" s="643"/>
      <c r="D28" s="643"/>
      <c r="E28" s="643"/>
      <c r="F28" s="643"/>
      <c r="G28" s="643"/>
      <c r="H28" s="643"/>
      <c r="I28" s="643"/>
      <c r="J28" s="643"/>
      <c r="K28" s="643"/>
      <c r="L28" s="643"/>
      <c r="M28" s="643"/>
      <c r="N28" s="643"/>
      <c r="O28" s="643"/>
      <c r="P28" s="643"/>
      <c r="Q28" s="644"/>
      <c r="R28" s="645">
        <v>143987</v>
      </c>
      <c r="S28" s="646"/>
      <c r="T28" s="646"/>
      <c r="U28" s="646"/>
      <c r="V28" s="646"/>
      <c r="W28" s="646"/>
      <c r="X28" s="646"/>
      <c r="Y28" s="647"/>
      <c r="Z28" s="648">
        <v>1.1000000000000001</v>
      </c>
      <c r="AA28" s="648"/>
      <c r="AB28" s="648"/>
      <c r="AC28" s="648"/>
      <c r="AD28" s="649">
        <v>10429</v>
      </c>
      <c r="AE28" s="649"/>
      <c r="AF28" s="649"/>
      <c r="AG28" s="649"/>
      <c r="AH28" s="649"/>
      <c r="AI28" s="649"/>
      <c r="AJ28" s="649"/>
      <c r="AK28" s="649"/>
      <c r="AL28" s="650">
        <v>0.2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1182015</v>
      </c>
      <c r="CS28" s="646"/>
      <c r="CT28" s="646"/>
      <c r="CU28" s="646"/>
      <c r="CV28" s="646"/>
      <c r="CW28" s="646"/>
      <c r="CX28" s="646"/>
      <c r="CY28" s="647"/>
      <c r="CZ28" s="650">
        <v>9.5</v>
      </c>
      <c r="DA28" s="680"/>
      <c r="DB28" s="680"/>
      <c r="DC28" s="684"/>
      <c r="DD28" s="654">
        <v>1109922</v>
      </c>
      <c r="DE28" s="646"/>
      <c r="DF28" s="646"/>
      <c r="DG28" s="646"/>
      <c r="DH28" s="646"/>
      <c r="DI28" s="646"/>
      <c r="DJ28" s="646"/>
      <c r="DK28" s="647"/>
      <c r="DL28" s="654">
        <v>1104296</v>
      </c>
      <c r="DM28" s="646"/>
      <c r="DN28" s="646"/>
      <c r="DO28" s="646"/>
      <c r="DP28" s="646"/>
      <c r="DQ28" s="646"/>
      <c r="DR28" s="646"/>
      <c r="DS28" s="646"/>
      <c r="DT28" s="646"/>
      <c r="DU28" s="646"/>
      <c r="DV28" s="647"/>
      <c r="DW28" s="650">
        <v>15.7</v>
      </c>
      <c r="DX28" s="680"/>
      <c r="DY28" s="680"/>
      <c r="DZ28" s="680"/>
      <c r="EA28" s="680"/>
      <c r="EB28" s="680"/>
      <c r="EC28" s="681"/>
    </row>
    <row r="29" spans="2:133" ht="11.25" customHeight="1">
      <c r="B29" s="642" t="s">
        <v>301</v>
      </c>
      <c r="C29" s="643"/>
      <c r="D29" s="643"/>
      <c r="E29" s="643"/>
      <c r="F29" s="643"/>
      <c r="G29" s="643"/>
      <c r="H29" s="643"/>
      <c r="I29" s="643"/>
      <c r="J29" s="643"/>
      <c r="K29" s="643"/>
      <c r="L29" s="643"/>
      <c r="M29" s="643"/>
      <c r="N29" s="643"/>
      <c r="O29" s="643"/>
      <c r="P29" s="643"/>
      <c r="Q29" s="644"/>
      <c r="R29" s="645">
        <v>174055</v>
      </c>
      <c r="S29" s="646"/>
      <c r="T29" s="646"/>
      <c r="U29" s="646"/>
      <c r="V29" s="646"/>
      <c r="W29" s="646"/>
      <c r="X29" s="646"/>
      <c r="Y29" s="647"/>
      <c r="Z29" s="648">
        <v>1.4</v>
      </c>
      <c r="AA29" s="648"/>
      <c r="AB29" s="648"/>
      <c r="AC29" s="648"/>
      <c r="AD29" s="649">
        <v>3680</v>
      </c>
      <c r="AE29" s="649"/>
      <c r="AF29" s="649"/>
      <c r="AG29" s="649"/>
      <c r="AH29" s="649"/>
      <c r="AI29" s="649"/>
      <c r="AJ29" s="649"/>
      <c r="AK29" s="649"/>
      <c r="AL29" s="650">
        <v>0.1</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70</v>
      </c>
      <c r="CG29" s="661"/>
      <c r="CH29" s="661"/>
      <c r="CI29" s="661"/>
      <c r="CJ29" s="661"/>
      <c r="CK29" s="661"/>
      <c r="CL29" s="661"/>
      <c r="CM29" s="661"/>
      <c r="CN29" s="661"/>
      <c r="CO29" s="661"/>
      <c r="CP29" s="661"/>
      <c r="CQ29" s="662"/>
      <c r="CR29" s="645">
        <v>1182015</v>
      </c>
      <c r="CS29" s="682"/>
      <c r="CT29" s="682"/>
      <c r="CU29" s="682"/>
      <c r="CV29" s="682"/>
      <c r="CW29" s="682"/>
      <c r="CX29" s="682"/>
      <c r="CY29" s="683"/>
      <c r="CZ29" s="650">
        <v>9.5</v>
      </c>
      <c r="DA29" s="680"/>
      <c r="DB29" s="680"/>
      <c r="DC29" s="684"/>
      <c r="DD29" s="654">
        <v>1109922</v>
      </c>
      <c r="DE29" s="682"/>
      <c r="DF29" s="682"/>
      <c r="DG29" s="682"/>
      <c r="DH29" s="682"/>
      <c r="DI29" s="682"/>
      <c r="DJ29" s="682"/>
      <c r="DK29" s="683"/>
      <c r="DL29" s="654">
        <v>1104296</v>
      </c>
      <c r="DM29" s="682"/>
      <c r="DN29" s="682"/>
      <c r="DO29" s="682"/>
      <c r="DP29" s="682"/>
      <c r="DQ29" s="682"/>
      <c r="DR29" s="682"/>
      <c r="DS29" s="682"/>
      <c r="DT29" s="682"/>
      <c r="DU29" s="682"/>
      <c r="DV29" s="683"/>
      <c r="DW29" s="650">
        <v>15.7</v>
      </c>
      <c r="DX29" s="680"/>
      <c r="DY29" s="680"/>
      <c r="DZ29" s="680"/>
      <c r="EA29" s="680"/>
      <c r="EB29" s="680"/>
      <c r="EC29" s="681"/>
    </row>
    <row r="30" spans="2:133" ht="11.25" customHeight="1">
      <c r="B30" s="642" t="s">
        <v>303</v>
      </c>
      <c r="C30" s="643"/>
      <c r="D30" s="643"/>
      <c r="E30" s="643"/>
      <c r="F30" s="643"/>
      <c r="G30" s="643"/>
      <c r="H30" s="643"/>
      <c r="I30" s="643"/>
      <c r="J30" s="643"/>
      <c r="K30" s="643"/>
      <c r="L30" s="643"/>
      <c r="M30" s="643"/>
      <c r="N30" s="643"/>
      <c r="O30" s="643"/>
      <c r="P30" s="643"/>
      <c r="Q30" s="644"/>
      <c r="R30" s="645">
        <v>13699</v>
      </c>
      <c r="S30" s="646"/>
      <c r="T30" s="646"/>
      <c r="U30" s="646"/>
      <c r="V30" s="646"/>
      <c r="W30" s="646"/>
      <c r="X30" s="646"/>
      <c r="Y30" s="647"/>
      <c r="Z30" s="648">
        <v>0.1</v>
      </c>
      <c r="AA30" s="648"/>
      <c r="AB30" s="648"/>
      <c r="AC30" s="648"/>
      <c r="AD30" s="649" t="s">
        <v>231</v>
      </c>
      <c r="AE30" s="649"/>
      <c r="AF30" s="649"/>
      <c r="AG30" s="649"/>
      <c r="AH30" s="649"/>
      <c r="AI30" s="649"/>
      <c r="AJ30" s="649"/>
      <c r="AK30" s="649"/>
      <c r="AL30" s="650" t="s">
        <v>231</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92"/>
      <c r="BI30" s="692"/>
      <c r="BJ30" s="692"/>
      <c r="BK30" s="692"/>
      <c r="BL30" s="692"/>
      <c r="BM30" s="692"/>
      <c r="BN30" s="692"/>
      <c r="BO30" s="692"/>
      <c r="BP30" s="692"/>
      <c r="BQ30" s="693"/>
      <c r="BR30" s="624" t="s">
        <v>305</v>
      </c>
      <c r="BS30" s="692"/>
      <c r="BT30" s="692"/>
      <c r="BU30" s="692"/>
      <c r="BV30" s="692"/>
      <c r="BW30" s="692"/>
      <c r="BX30" s="692"/>
      <c r="BY30" s="692"/>
      <c r="BZ30" s="692"/>
      <c r="CA30" s="692"/>
      <c r="CB30" s="693"/>
      <c r="CD30" s="687"/>
      <c r="CE30" s="688"/>
      <c r="CF30" s="660" t="s">
        <v>306</v>
      </c>
      <c r="CG30" s="661"/>
      <c r="CH30" s="661"/>
      <c r="CI30" s="661"/>
      <c r="CJ30" s="661"/>
      <c r="CK30" s="661"/>
      <c r="CL30" s="661"/>
      <c r="CM30" s="661"/>
      <c r="CN30" s="661"/>
      <c r="CO30" s="661"/>
      <c r="CP30" s="661"/>
      <c r="CQ30" s="662"/>
      <c r="CR30" s="645">
        <v>1102667</v>
      </c>
      <c r="CS30" s="646"/>
      <c r="CT30" s="646"/>
      <c r="CU30" s="646"/>
      <c r="CV30" s="646"/>
      <c r="CW30" s="646"/>
      <c r="CX30" s="646"/>
      <c r="CY30" s="647"/>
      <c r="CZ30" s="650">
        <v>8.9</v>
      </c>
      <c r="DA30" s="680"/>
      <c r="DB30" s="680"/>
      <c r="DC30" s="684"/>
      <c r="DD30" s="654">
        <v>1031757</v>
      </c>
      <c r="DE30" s="646"/>
      <c r="DF30" s="646"/>
      <c r="DG30" s="646"/>
      <c r="DH30" s="646"/>
      <c r="DI30" s="646"/>
      <c r="DJ30" s="646"/>
      <c r="DK30" s="647"/>
      <c r="DL30" s="654">
        <v>1026131</v>
      </c>
      <c r="DM30" s="646"/>
      <c r="DN30" s="646"/>
      <c r="DO30" s="646"/>
      <c r="DP30" s="646"/>
      <c r="DQ30" s="646"/>
      <c r="DR30" s="646"/>
      <c r="DS30" s="646"/>
      <c r="DT30" s="646"/>
      <c r="DU30" s="646"/>
      <c r="DV30" s="647"/>
      <c r="DW30" s="650">
        <v>14.6</v>
      </c>
      <c r="DX30" s="680"/>
      <c r="DY30" s="680"/>
      <c r="DZ30" s="680"/>
      <c r="EA30" s="680"/>
      <c r="EB30" s="680"/>
      <c r="EC30" s="681"/>
    </row>
    <row r="31" spans="2:133" ht="11.25" customHeight="1">
      <c r="B31" s="642" t="s">
        <v>307</v>
      </c>
      <c r="C31" s="643"/>
      <c r="D31" s="643"/>
      <c r="E31" s="643"/>
      <c r="F31" s="643"/>
      <c r="G31" s="643"/>
      <c r="H31" s="643"/>
      <c r="I31" s="643"/>
      <c r="J31" s="643"/>
      <c r="K31" s="643"/>
      <c r="L31" s="643"/>
      <c r="M31" s="643"/>
      <c r="N31" s="643"/>
      <c r="O31" s="643"/>
      <c r="P31" s="643"/>
      <c r="Q31" s="644"/>
      <c r="R31" s="645">
        <v>1688240</v>
      </c>
      <c r="S31" s="646"/>
      <c r="T31" s="646"/>
      <c r="U31" s="646"/>
      <c r="V31" s="646"/>
      <c r="W31" s="646"/>
      <c r="X31" s="646"/>
      <c r="Y31" s="647"/>
      <c r="Z31" s="648">
        <v>13.5</v>
      </c>
      <c r="AA31" s="648"/>
      <c r="AB31" s="648"/>
      <c r="AC31" s="648"/>
      <c r="AD31" s="649" t="s">
        <v>231</v>
      </c>
      <c r="AE31" s="649"/>
      <c r="AF31" s="649"/>
      <c r="AG31" s="649"/>
      <c r="AH31" s="649"/>
      <c r="AI31" s="649"/>
      <c r="AJ31" s="649"/>
      <c r="AK31" s="649"/>
      <c r="AL31" s="650" t="s">
        <v>231</v>
      </c>
      <c r="AM31" s="651"/>
      <c r="AN31" s="651"/>
      <c r="AO31" s="652"/>
      <c r="AP31" s="699" t="s">
        <v>308</v>
      </c>
      <c r="AQ31" s="700"/>
      <c r="AR31" s="700"/>
      <c r="AS31" s="700"/>
      <c r="AT31" s="705" t="s">
        <v>309</v>
      </c>
      <c r="AU31" s="231"/>
      <c r="AV31" s="231"/>
      <c r="AW31" s="231"/>
      <c r="AX31" s="631" t="s">
        <v>184</v>
      </c>
      <c r="AY31" s="632"/>
      <c r="AZ31" s="632"/>
      <c r="BA31" s="632"/>
      <c r="BB31" s="632"/>
      <c r="BC31" s="632"/>
      <c r="BD31" s="632"/>
      <c r="BE31" s="632"/>
      <c r="BF31" s="633"/>
      <c r="BG31" s="713">
        <v>98.2</v>
      </c>
      <c r="BH31" s="697"/>
      <c r="BI31" s="697"/>
      <c r="BJ31" s="697"/>
      <c r="BK31" s="697"/>
      <c r="BL31" s="697"/>
      <c r="BM31" s="640">
        <v>92</v>
      </c>
      <c r="BN31" s="697"/>
      <c r="BO31" s="697"/>
      <c r="BP31" s="697"/>
      <c r="BQ31" s="698"/>
      <c r="BR31" s="713">
        <v>98.6</v>
      </c>
      <c r="BS31" s="697"/>
      <c r="BT31" s="697"/>
      <c r="BU31" s="697"/>
      <c r="BV31" s="697"/>
      <c r="BW31" s="697"/>
      <c r="BX31" s="640">
        <v>92.5</v>
      </c>
      <c r="BY31" s="697"/>
      <c r="BZ31" s="697"/>
      <c r="CA31" s="697"/>
      <c r="CB31" s="698"/>
      <c r="CD31" s="687"/>
      <c r="CE31" s="688"/>
      <c r="CF31" s="660" t="s">
        <v>310</v>
      </c>
      <c r="CG31" s="661"/>
      <c r="CH31" s="661"/>
      <c r="CI31" s="661"/>
      <c r="CJ31" s="661"/>
      <c r="CK31" s="661"/>
      <c r="CL31" s="661"/>
      <c r="CM31" s="661"/>
      <c r="CN31" s="661"/>
      <c r="CO31" s="661"/>
      <c r="CP31" s="661"/>
      <c r="CQ31" s="662"/>
      <c r="CR31" s="645">
        <v>79348</v>
      </c>
      <c r="CS31" s="682"/>
      <c r="CT31" s="682"/>
      <c r="CU31" s="682"/>
      <c r="CV31" s="682"/>
      <c r="CW31" s="682"/>
      <c r="CX31" s="682"/>
      <c r="CY31" s="683"/>
      <c r="CZ31" s="650">
        <v>0.6</v>
      </c>
      <c r="DA31" s="680"/>
      <c r="DB31" s="680"/>
      <c r="DC31" s="684"/>
      <c r="DD31" s="654">
        <v>78165</v>
      </c>
      <c r="DE31" s="682"/>
      <c r="DF31" s="682"/>
      <c r="DG31" s="682"/>
      <c r="DH31" s="682"/>
      <c r="DI31" s="682"/>
      <c r="DJ31" s="682"/>
      <c r="DK31" s="683"/>
      <c r="DL31" s="654">
        <v>78165</v>
      </c>
      <c r="DM31" s="682"/>
      <c r="DN31" s="682"/>
      <c r="DO31" s="682"/>
      <c r="DP31" s="682"/>
      <c r="DQ31" s="682"/>
      <c r="DR31" s="682"/>
      <c r="DS31" s="682"/>
      <c r="DT31" s="682"/>
      <c r="DU31" s="682"/>
      <c r="DV31" s="683"/>
      <c r="DW31" s="650">
        <v>1.1000000000000001</v>
      </c>
      <c r="DX31" s="680"/>
      <c r="DY31" s="680"/>
      <c r="DZ31" s="680"/>
      <c r="EA31" s="680"/>
      <c r="EB31" s="680"/>
      <c r="EC31" s="681"/>
    </row>
    <row r="32" spans="2:133" ht="11.25" customHeight="1">
      <c r="B32" s="708" t="s">
        <v>311</v>
      </c>
      <c r="C32" s="709"/>
      <c r="D32" s="709"/>
      <c r="E32" s="709"/>
      <c r="F32" s="709"/>
      <c r="G32" s="709"/>
      <c r="H32" s="709"/>
      <c r="I32" s="709"/>
      <c r="J32" s="709"/>
      <c r="K32" s="709"/>
      <c r="L32" s="709"/>
      <c r="M32" s="709"/>
      <c r="N32" s="709"/>
      <c r="O32" s="709"/>
      <c r="P32" s="709"/>
      <c r="Q32" s="710"/>
      <c r="R32" s="645" t="s">
        <v>231</v>
      </c>
      <c r="S32" s="646"/>
      <c r="T32" s="646"/>
      <c r="U32" s="646"/>
      <c r="V32" s="646"/>
      <c r="W32" s="646"/>
      <c r="X32" s="646"/>
      <c r="Y32" s="647"/>
      <c r="Z32" s="648" t="s">
        <v>231</v>
      </c>
      <c r="AA32" s="648"/>
      <c r="AB32" s="648"/>
      <c r="AC32" s="648"/>
      <c r="AD32" s="649" t="s">
        <v>231</v>
      </c>
      <c r="AE32" s="649"/>
      <c r="AF32" s="649"/>
      <c r="AG32" s="649"/>
      <c r="AH32" s="649"/>
      <c r="AI32" s="649"/>
      <c r="AJ32" s="649"/>
      <c r="AK32" s="649"/>
      <c r="AL32" s="650" t="s">
        <v>135</v>
      </c>
      <c r="AM32" s="651"/>
      <c r="AN32" s="651"/>
      <c r="AO32" s="652"/>
      <c r="AP32" s="701"/>
      <c r="AQ32" s="702"/>
      <c r="AR32" s="702"/>
      <c r="AS32" s="702"/>
      <c r="AT32" s="706"/>
      <c r="AU32" s="230" t="s">
        <v>312</v>
      </c>
      <c r="AV32" s="230"/>
      <c r="AW32" s="230"/>
      <c r="AX32" s="642" t="s">
        <v>313</v>
      </c>
      <c r="AY32" s="643"/>
      <c r="AZ32" s="643"/>
      <c r="BA32" s="643"/>
      <c r="BB32" s="643"/>
      <c r="BC32" s="643"/>
      <c r="BD32" s="643"/>
      <c r="BE32" s="643"/>
      <c r="BF32" s="644"/>
      <c r="BG32" s="714">
        <v>98.8</v>
      </c>
      <c r="BH32" s="682"/>
      <c r="BI32" s="682"/>
      <c r="BJ32" s="682"/>
      <c r="BK32" s="682"/>
      <c r="BL32" s="682"/>
      <c r="BM32" s="651">
        <v>93.9</v>
      </c>
      <c r="BN32" s="711"/>
      <c r="BO32" s="711"/>
      <c r="BP32" s="711"/>
      <c r="BQ32" s="712"/>
      <c r="BR32" s="714">
        <v>98.9</v>
      </c>
      <c r="BS32" s="682"/>
      <c r="BT32" s="682"/>
      <c r="BU32" s="682"/>
      <c r="BV32" s="682"/>
      <c r="BW32" s="682"/>
      <c r="BX32" s="651">
        <v>94.3</v>
      </c>
      <c r="BY32" s="711"/>
      <c r="BZ32" s="711"/>
      <c r="CA32" s="711"/>
      <c r="CB32" s="712"/>
      <c r="CD32" s="689"/>
      <c r="CE32" s="690"/>
      <c r="CF32" s="660" t="s">
        <v>314</v>
      </c>
      <c r="CG32" s="661"/>
      <c r="CH32" s="661"/>
      <c r="CI32" s="661"/>
      <c r="CJ32" s="661"/>
      <c r="CK32" s="661"/>
      <c r="CL32" s="661"/>
      <c r="CM32" s="661"/>
      <c r="CN32" s="661"/>
      <c r="CO32" s="661"/>
      <c r="CP32" s="661"/>
      <c r="CQ32" s="662"/>
      <c r="CR32" s="645" t="s">
        <v>240</v>
      </c>
      <c r="CS32" s="646"/>
      <c r="CT32" s="646"/>
      <c r="CU32" s="646"/>
      <c r="CV32" s="646"/>
      <c r="CW32" s="646"/>
      <c r="CX32" s="646"/>
      <c r="CY32" s="647"/>
      <c r="CZ32" s="650" t="s">
        <v>231</v>
      </c>
      <c r="DA32" s="680"/>
      <c r="DB32" s="680"/>
      <c r="DC32" s="684"/>
      <c r="DD32" s="654" t="s">
        <v>135</v>
      </c>
      <c r="DE32" s="646"/>
      <c r="DF32" s="646"/>
      <c r="DG32" s="646"/>
      <c r="DH32" s="646"/>
      <c r="DI32" s="646"/>
      <c r="DJ32" s="646"/>
      <c r="DK32" s="647"/>
      <c r="DL32" s="654" t="s">
        <v>231</v>
      </c>
      <c r="DM32" s="646"/>
      <c r="DN32" s="646"/>
      <c r="DO32" s="646"/>
      <c r="DP32" s="646"/>
      <c r="DQ32" s="646"/>
      <c r="DR32" s="646"/>
      <c r="DS32" s="646"/>
      <c r="DT32" s="646"/>
      <c r="DU32" s="646"/>
      <c r="DV32" s="647"/>
      <c r="DW32" s="650" t="s">
        <v>231</v>
      </c>
      <c r="DX32" s="680"/>
      <c r="DY32" s="680"/>
      <c r="DZ32" s="680"/>
      <c r="EA32" s="680"/>
      <c r="EB32" s="680"/>
      <c r="EC32" s="681"/>
    </row>
    <row r="33" spans="2:133" ht="11.25" customHeight="1">
      <c r="B33" s="642" t="s">
        <v>315</v>
      </c>
      <c r="C33" s="643"/>
      <c r="D33" s="643"/>
      <c r="E33" s="643"/>
      <c r="F33" s="643"/>
      <c r="G33" s="643"/>
      <c r="H33" s="643"/>
      <c r="I33" s="643"/>
      <c r="J33" s="643"/>
      <c r="K33" s="643"/>
      <c r="L33" s="643"/>
      <c r="M33" s="643"/>
      <c r="N33" s="643"/>
      <c r="O33" s="643"/>
      <c r="P33" s="643"/>
      <c r="Q33" s="644"/>
      <c r="R33" s="645">
        <v>1226358</v>
      </c>
      <c r="S33" s="646"/>
      <c r="T33" s="646"/>
      <c r="U33" s="646"/>
      <c r="V33" s="646"/>
      <c r="W33" s="646"/>
      <c r="X33" s="646"/>
      <c r="Y33" s="647"/>
      <c r="Z33" s="648">
        <v>9.8000000000000007</v>
      </c>
      <c r="AA33" s="648"/>
      <c r="AB33" s="648"/>
      <c r="AC33" s="648"/>
      <c r="AD33" s="649" t="s">
        <v>231</v>
      </c>
      <c r="AE33" s="649"/>
      <c r="AF33" s="649"/>
      <c r="AG33" s="649"/>
      <c r="AH33" s="649"/>
      <c r="AI33" s="649"/>
      <c r="AJ33" s="649"/>
      <c r="AK33" s="649"/>
      <c r="AL33" s="650" t="s">
        <v>231</v>
      </c>
      <c r="AM33" s="651"/>
      <c r="AN33" s="651"/>
      <c r="AO33" s="652"/>
      <c r="AP33" s="703"/>
      <c r="AQ33" s="704"/>
      <c r="AR33" s="704"/>
      <c r="AS33" s="704"/>
      <c r="AT33" s="707"/>
      <c r="AU33" s="232"/>
      <c r="AV33" s="232"/>
      <c r="AW33" s="232"/>
      <c r="AX33" s="694" t="s">
        <v>316</v>
      </c>
      <c r="AY33" s="695"/>
      <c r="AZ33" s="695"/>
      <c r="BA33" s="695"/>
      <c r="BB33" s="695"/>
      <c r="BC33" s="695"/>
      <c r="BD33" s="695"/>
      <c r="BE33" s="695"/>
      <c r="BF33" s="696"/>
      <c r="BG33" s="715">
        <v>97.7</v>
      </c>
      <c r="BH33" s="716"/>
      <c r="BI33" s="716"/>
      <c r="BJ33" s="716"/>
      <c r="BK33" s="716"/>
      <c r="BL33" s="716"/>
      <c r="BM33" s="717">
        <v>90</v>
      </c>
      <c r="BN33" s="716"/>
      <c r="BO33" s="716"/>
      <c r="BP33" s="716"/>
      <c r="BQ33" s="718"/>
      <c r="BR33" s="715">
        <v>98.4</v>
      </c>
      <c r="BS33" s="716"/>
      <c r="BT33" s="716"/>
      <c r="BU33" s="716"/>
      <c r="BV33" s="716"/>
      <c r="BW33" s="716"/>
      <c r="BX33" s="717">
        <v>90.7</v>
      </c>
      <c r="BY33" s="716"/>
      <c r="BZ33" s="716"/>
      <c r="CA33" s="716"/>
      <c r="CB33" s="718"/>
      <c r="CD33" s="660" t="s">
        <v>317</v>
      </c>
      <c r="CE33" s="661"/>
      <c r="CF33" s="661"/>
      <c r="CG33" s="661"/>
      <c r="CH33" s="661"/>
      <c r="CI33" s="661"/>
      <c r="CJ33" s="661"/>
      <c r="CK33" s="661"/>
      <c r="CL33" s="661"/>
      <c r="CM33" s="661"/>
      <c r="CN33" s="661"/>
      <c r="CO33" s="661"/>
      <c r="CP33" s="661"/>
      <c r="CQ33" s="662"/>
      <c r="CR33" s="645">
        <v>4857378</v>
      </c>
      <c r="CS33" s="682"/>
      <c r="CT33" s="682"/>
      <c r="CU33" s="682"/>
      <c r="CV33" s="682"/>
      <c r="CW33" s="682"/>
      <c r="CX33" s="682"/>
      <c r="CY33" s="683"/>
      <c r="CZ33" s="650">
        <v>39.1</v>
      </c>
      <c r="DA33" s="680"/>
      <c r="DB33" s="680"/>
      <c r="DC33" s="684"/>
      <c r="DD33" s="654">
        <v>4008162</v>
      </c>
      <c r="DE33" s="682"/>
      <c r="DF33" s="682"/>
      <c r="DG33" s="682"/>
      <c r="DH33" s="682"/>
      <c r="DI33" s="682"/>
      <c r="DJ33" s="682"/>
      <c r="DK33" s="683"/>
      <c r="DL33" s="654">
        <v>3302553</v>
      </c>
      <c r="DM33" s="682"/>
      <c r="DN33" s="682"/>
      <c r="DO33" s="682"/>
      <c r="DP33" s="682"/>
      <c r="DQ33" s="682"/>
      <c r="DR33" s="682"/>
      <c r="DS33" s="682"/>
      <c r="DT33" s="682"/>
      <c r="DU33" s="682"/>
      <c r="DV33" s="683"/>
      <c r="DW33" s="650">
        <v>47</v>
      </c>
      <c r="DX33" s="680"/>
      <c r="DY33" s="680"/>
      <c r="DZ33" s="680"/>
      <c r="EA33" s="680"/>
      <c r="EB33" s="680"/>
      <c r="EC33" s="681"/>
    </row>
    <row r="34" spans="2:133" ht="11.25" customHeight="1">
      <c r="B34" s="642" t="s">
        <v>318</v>
      </c>
      <c r="C34" s="643"/>
      <c r="D34" s="643"/>
      <c r="E34" s="643"/>
      <c r="F34" s="643"/>
      <c r="G34" s="643"/>
      <c r="H34" s="643"/>
      <c r="I34" s="643"/>
      <c r="J34" s="643"/>
      <c r="K34" s="643"/>
      <c r="L34" s="643"/>
      <c r="M34" s="643"/>
      <c r="N34" s="643"/>
      <c r="O34" s="643"/>
      <c r="P34" s="643"/>
      <c r="Q34" s="644"/>
      <c r="R34" s="645">
        <v>62469</v>
      </c>
      <c r="S34" s="646"/>
      <c r="T34" s="646"/>
      <c r="U34" s="646"/>
      <c r="V34" s="646"/>
      <c r="W34" s="646"/>
      <c r="X34" s="646"/>
      <c r="Y34" s="647"/>
      <c r="Z34" s="648">
        <v>0.5</v>
      </c>
      <c r="AA34" s="648"/>
      <c r="AB34" s="648"/>
      <c r="AC34" s="648"/>
      <c r="AD34" s="649">
        <v>21729</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1732587</v>
      </c>
      <c r="CS34" s="646"/>
      <c r="CT34" s="646"/>
      <c r="CU34" s="646"/>
      <c r="CV34" s="646"/>
      <c r="CW34" s="646"/>
      <c r="CX34" s="646"/>
      <c r="CY34" s="647"/>
      <c r="CZ34" s="650">
        <v>14</v>
      </c>
      <c r="DA34" s="680"/>
      <c r="DB34" s="680"/>
      <c r="DC34" s="684"/>
      <c r="DD34" s="654">
        <v>1318801</v>
      </c>
      <c r="DE34" s="646"/>
      <c r="DF34" s="646"/>
      <c r="DG34" s="646"/>
      <c r="DH34" s="646"/>
      <c r="DI34" s="646"/>
      <c r="DJ34" s="646"/>
      <c r="DK34" s="647"/>
      <c r="DL34" s="654">
        <v>1185861</v>
      </c>
      <c r="DM34" s="646"/>
      <c r="DN34" s="646"/>
      <c r="DO34" s="646"/>
      <c r="DP34" s="646"/>
      <c r="DQ34" s="646"/>
      <c r="DR34" s="646"/>
      <c r="DS34" s="646"/>
      <c r="DT34" s="646"/>
      <c r="DU34" s="646"/>
      <c r="DV34" s="647"/>
      <c r="DW34" s="650">
        <v>16.899999999999999</v>
      </c>
      <c r="DX34" s="680"/>
      <c r="DY34" s="680"/>
      <c r="DZ34" s="680"/>
      <c r="EA34" s="680"/>
      <c r="EB34" s="680"/>
      <c r="EC34" s="681"/>
    </row>
    <row r="35" spans="2:133" ht="11.25" customHeight="1">
      <c r="B35" s="642" t="s">
        <v>320</v>
      </c>
      <c r="C35" s="643"/>
      <c r="D35" s="643"/>
      <c r="E35" s="643"/>
      <c r="F35" s="643"/>
      <c r="G35" s="643"/>
      <c r="H35" s="643"/>
      <c r="I35" s="643"/>
      <c r="J35" s="643"/>
      <c r="K35" s="643"/>
      <c r="L35" s="643"/>
      <c r="M35" s="643"/>
      <c r="N35" s="643"/>
      <c r="O35" s="643"/>
      <c r="P35" s="643"/>
      <c r="Q35" s="644"/>
      <c r="R35" s="645">
        <v>224678</v>
      </c>
      <c r="S35" s="646"/>
      <c r="T35" s="646"/>
      <c r="U35" s="646"/>
      <c r="V35" s="646"/>
      <c r="W35" s="646"/>
      <c r="X35" s="646"/>
      <c r="Y35" s="647"/>
      <c r="Z35" s="648">
        <v>1.8</v>
      </c>
      <c r="AA35" s="648"/>
      <c r="AB35" s="648"/>
      <c r="AC35" s="648"/>
      <c r="AD35" s="649" t="s">
        <v>231</v>
      </c>
      <c r="AE35" s="649"/>
      <c r="AF35" s="649"/>
      <c r="AG35" s="649"/>
      <c r="AH35" s="649"/>
      <c r="AI35" s="649"/>
      <c r="AJ35" s="649"/>
      <c r="AK35" s="649"/>
      <c r="AL35" s="650" t="s">
        <v>231</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64493</v>
      </c>
      <c r="CS35" s="682"/>
      <c r="CT35" s="682"/>
      <c r="CU35" s="682"/>
      <c r="CV35" s="682"/>
      <c r="CW35" s="682"/>
      <c r="CX35" s="682"/>
      <c r="CY35" s="683"/>
      <c r="CZ35" s="650">
        <v>0.5</v>
      </c>
      <c r="DA35" s="680"/>
      <c r="DB35" s="680"/>
      <c r="DC35" s="684"/>
      <c r="DD35" s="654">
        <v>42487</v>
      </c>
      <c r="DE35" s="682"/>
      <c r="DF35" s="682"/>
      <c r="DG35" s="682"/>
      <c r="DH35" s="682"/>
      <c r="DI35" s="682"/>
      <c r="DJ35" s="682"/>
      <c r="DK35" s="683"/>
      <c r="DL35" s="654">
        <v>42487</v>
      </c>
      <c r="DM35" s="682"/>
      <c r="DN35" s="682"/>
      <c r="DO35" s="682"/>
      <c r="DP35" s="682"/>
      <c r="DQ35" s="682"/>
      <c r="DR35" s="682"/>
      <c r="DS35" s="682"/>
      <c r="DT35" s="682"/>
      <c r="DU35" s="682"/>
      <c r="DV35" s="683"/>
      <c r="DW35" s="650">
        <v>0.6</v>
      </c>
      <c r="DX35" s="680"/>
      <c r="DY35" s="680"/>
      <c r="DZ35" s="680"/>
      <c r="EA35" s="680"/>
      <c r="EB35" s="680"/>
      <c r="EC35" s="681"/>
    </row>
    <row r="36" spans="2:133" ht="11.25" customHeight="1">
      <c r="B36" s="642" t="s">
        <v>324</v>
      </c>
      <c r="C36" s="643"/>
      <c r="D36" s="643"/>
      <c r="E36" s="643"/>
      <c r="F36" s="643"/>
      <c r="G36" s="643"/>
      <c r="H36" s="643"/>
      <c r="I36" s="643"/>
      <c r="J36" s="643"/>
      <c r="K36" s="643"/>
      <c r="L36" s="643"/>
      <c r="M36" s="643"/>
      <c r="N36" s="643"/>
      <c r="O36" s="643"/>
      <c r="P36" s="643"/>
      <c r="Q36" s="644"/>
      <c r="R36" s="645">
        <v>402695</v>
      </c>
      <c r="S36" s="646"/>
      <c r="T36" s="646"/>
      <c r="U36" s="646"/>
      <c r="V36" s="646"/>
      <c r="W36" s="646"/>
      <c r="X36" s="646"/>
      <c r="Y36" s="647"/>
      <c r="Z36" s="648">
        <v>3.2</v>
      </c>
      <c r="AA36" s="648"/>
      <c r="AB36" s="648"/>
      <c r="AC36" s="648"/>
      <c r="AD36" s="649" t="s">
        <v>135</v>
      </c>
      <c r="AE36" s="649"/>
      <c r="AF36" s="649"/>
      <c r="AG36" s="649"/>
      <c r="AH36" s="649"/>
      <c r="AI36" s="649"/>
      <c r="AJ36" s="649"/>
      <c r="AK36" s="649"/>
      <c r="AL36" s="650" t="s">
        <v>231</v>
      </c>
      <c r="AM36" s="651"/>
      <c r="AN36" s="651"/>
      <c r="AO36" s="652"/>
      <c r="AP36" s="235"/>
      <c r="AQ36" s="719" t="s">
        <v>325</v>
      </c>
      <c r="AR36" s="720"/>
      <c r="AS36" s="720"/>
      <c r="AT36" s="720"/>
      <c r="AU36" s="720"/>
      <c r="AV36" s="720"/>
      <c r="AW36" s="720"/>
      <c r="AX36" s="720"/>
      <c r="AY36" s="721"/>
      <c r="AZ36" s="634">
        <v>1655397</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36081</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1388992</v>
      </c>
      <c r="CS36" s="646"/>
      <c r="CT36" s="646"/>
      <c r="CU36" s="646"/>
      <c r="CV36" s="646"/>
      <c r="CW36" s="646"/>
      <c r="CX36" s="646"/>
      <c r="CY36" s="647"/>
      <c r="CZ36" s="650">
        <v>11.2</v>
      </c>
      <c r="DA36" s="680"/>
      <c r="DB36" s="680"/>
      <c r="DC36" s="684"/>
      <c r="DD36" s="654">
        <v>1225764</v>
      </c>
      <c r="DE36" s="646"/>
      <c r="DF36" s="646"/>
      <c r="DG36" s="646"/>
      <c r="DH36" s="646"/>
      <c r="DI36" s="646"/>
      <c r="DJ36" s="646"/>
      <c r="DK36" s="647"/>
      <c r="DL36" s="654">
        <v>1077938</v>
      </c>
      <c r="DM36" s="646"/>
      <c r="DN36" s="646"/>
      <c r="DO36" s="646"/>
      <c r="DP36" s="646"/>
      <c r="DQ36" s="646"/>
      <c r="DR36" s="646"/>
      <c r="DS36" s="646"/>
      <c r="DT36" s="646"/>
      <c r="DU36" s="646"/>
      <c r="DV36" s="647"/>
      <c r="DW36" s="650">
        <v>15.3</v>
      </c>
      <c r="DX36" s="680"/>
      <c r="DY36" s="680"/>
      <c r="DZ36" s="680"/>
      <c r="EA36" s="680"/>
      <c r="EB36" s="680"/>
      <c r="EC36" s="681"/>
    </row>
    <row r="37" spans="2:133" ht="11.25" customHeight="1">
      <c r="B37" s="642" t="s">
        <v>328</v>
      </c>
      <c r="C37" s="643"/>
      <c r="D37" s="643"/>
      <c r="E37" s="643"/>
      <c r="F37" s="643"/>
      <c r="G37" s="643"/>
      <c r="H37" s="643"/>
      <c r="I37" s="643"/>
      <c r="J37" s="643"/>
      <c r="K37" s="643"/>
      <c r="L37" s="643"/>
      <c r="M37" s="643"/>
      <c r="N37" s="643"/>
      <c r="O37" s="643"/>
      <c r="P37" s="643"/>
      <c r="Q37" s="644"/>
      <c r="R37" s="645">
        <v>65024</v>
      </c>
      <c r="S37" s="646"/>
      <c r="T37" s="646"/>
      <c r="U37" s="646"/>
      <c r="V37" s="646"/>
      <c r="W37" s="646"/>
      <c r="X37" s="646"/>
      <c r="Y37" s="647"/>
      <c r="Z37" s="648">
        <v>0.5</v>
      </c>
      <c r="AA37" s="648"/>
      <c r="AB37" s="648"/>
      <c r="AC37" s="648"/>
      <c r="AD37" s="649" t="s">
        <v>231</v>
      </c>
      <c r="AE37" s="649"/>
      <c r="AF37" s="649"/>
      <c r="AG37" s="649"/>
      <c r="AH37" s="649"/>
      <c r="AI37" s="649"/>
      <c r="AJ37" s="649"/>
      <c r="AK37" s="649"/>
      <c r="AL37" s="650" t="s">
        <v>231</v>
      </c>
      <c r="AM37" s="651"/>
      <c r="AN37" s="651"/>
      <c r="AO37" s="652"/>
      <c r="AQ37" s="723" t="s">
        <v>329</v>
      </c>
      <c r="AR37" s="724"/>
      <c r="AS37" s="724"/>
      <c r="AT37" s="724"/>
      <c r="AU37" s="724"/>
      <c r="AV37" s="724"/>
      <c r="AW37" s="724"/>
      <c r="AX37" s="724"/>
      <c r="AY37" s="725"/>
      <c r="AZ37" s="645">
        <v>257301</v>
      </c>
      <c r="BA37" s="646"/>
      <c r="BB37" s="646"/>
      <c r="BC37" s="646"/>
      <c r="BD37" s="682"/>
      <c r="BE37" s="682"/>
      <c r="BF37" s="712"/>
      <c r="BG37" s="660" t="s">
        <v>330</v>
      </c>
      <c r="BH37" s="661"/>
      <c r="BI37" s="661"/>
      <c r="BJ37" s="661"/>
      <c r="BK37" s="661"/>
      <c r="BL37" s="661"/>
      <c r="BM37" s="661"/>
      <c r="BN37" s="661"/>
      <c r="BO37" s="661"/>
      <c r="BP37" s="661"/>
      <c r="BQ37" s="661"/>
      <c r="BR37" s="661"/>
      <c r="BS37" s="661"/>
      <c r="BT37" s="661"/>
      <c r="BU37" s="662"/>
      <c r="BV37" s="645">
        <v>-179</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629560</v>
      </c>
      <c r="CS37" s="682"/>
      <c r="CT37" s="682"/>
      <c r="CU37" s="682"/>
      <c r="CV37" s="682"/>
      <c r="CW37" s="682"/>
      <c r="CX37" s="682"/>
      <c r="CY37" s="683"/>
      <c r="CZ37" s="650">
        <v>5.0999999999999996</v>
      </c>
      <c r="DA37" s="680"/>
      <c r="DB37" s="680"/>
      <c r="DC37" s="684"/>
      <c r="DD37" s="654">
        <v>628261</v>
      </c>
      <c r="DE37" s="682"/>
      <c r="DF37" s="682"/>
      <c r="DG37" s="682"/>
      <c r="DH37" s="682"/>
      <c r="DI37" s="682"/>
      <c r="DJ37" s="682"/>
      <c r="DK37" s="683"/>
      <c r="DL37" s="654">
        <v>583573</v>
      </c>
      <c r="DM37" s="682"/>
      <c r="DN37" s="682"/>
      <c r="DO37" s="682"/>
      <c r="DP37" s="682"/>
      <c r="DQ37" s="682"/>
      <c r="DR37" s="682"/>
      <c r="DS37" s="682"/>
      <c r="DT37" s="682"/>
      <c r="DU37" s="682"/>
      <c r="DV37" s="683"/>
      <c r="DW37" s="650">
        <v>8.3000000000000007</v>
      </c>
      <c r="DX37" s="680"/>
      <c r="DY37" s="680"/>
      <c r="DZ37" s="680"/>
      <c r="EA37" s="680"/>
      <c r="EB37" s="680"/>
      <c r="EC37" s="681"/>
    </row>
    <row r="38" spans="2:133" ht="11.25" customHeight="1">
      <c r="B38" s="642" t="s">
        <v>332</v>
      </c>
      <c r="C38" s="643"/>
      <c r="D38" s="643"/>
      <c r="E38" s="643"/>
      <c r="F38" s="643"/>
      <c r="G38" s="643"/>
      <c r="H38" s="643"/>
      <c r="I38" s="643"/>
      <c r="J38" s="643"/>
      <c r="K38" s="643"/>
      <c r="L38" s="643"/>
      <c r="M38" s="643"/>
      <c r="N38" s="643"/>
      <c r="O38" s="643"/>
      <c r="P38" s="643"/>
      <c r="Q38" s="644"/>
      <c r="R38" s="645">
        <v>218294</v>
      </c>
      <c r="S38" s="646"/>
      <c r="T38" s="646"/>
      <c r="U38" s="646"/>
      <c r="V38" s="646"/>
      <c r="W38" s="646"/>
      <c r="X38" s="646"/>
      <c r="Y38" s="647"/>
      <c r="Z38" s="648">
        <v>1.7</v>
      </c>
      <c r="AA38" s="648"/>
      <c r="AB38" s="648"/>
      <c r="AC38" s="648"/>
      <c r="AD38" s="649">
        <v>1229</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140938</v>
      </c>
      <c r="BA38" s="646"/>
      <c r="BB38" s="646"/>
      <c r="BC38" s="646"/>
      <c r="BD38" s="682"/>
      <c r="BE38" s="682"/>
      <c r="BF38" s="712"/>
      <c r="BG38" s="660" t="s">
        <v>334</v>
      </c>
      <c r="BH38" s="661"/>
      <c r="BI38" s="661"/>
      <c r="BJ38" s="661"/>
      <c r="BK38" s="661"/>
      <c r="BL38" s="661"/>
      <c r="BM38" s="661"/>
      <c r="BN38" s="661"/>
      <c r="BO38" s="661"/>
      <c r="BP38" s="661"/>
      <c r="BQ38" s="661"/>
      <c r="BR38" s="661"/>
      <c r="BS38" s="661"/>
      <c r="BT38" s="661"/>
      <c r="BU38" s="662"/>
      <c r="BV38" s="645">
        <v>3624</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1252381</v>
      </c>
      <c r="CS38" s="646"/>
      <c r="CT38" s="646"/>
      <c r="CU38" s="646"/>
      <c r="CV38" s="646"/>
      <c r="CW38" s="646"/>
      <c r="CX38" s="646"/>
      <c r="CY38" s="647"/>
      <c r="CZ38" s="650">
        <v>10.1</v>
      </c>
      <c r="DA38" s="680"/>
      <c r="DB38" s="680"/>
      <c r="DC38" s="684"/>
      <c r="DD38" s="654">
        <v>1039166</v>
      </c>
      <c r="DE38" s="646"/>
      <c r="DF38" s="646"/>
      <c r="DG38" s="646"/>
      <c r="DH38" s="646"/>
      <c r="DI38" s="646"/>
      <c r="DJ38" s="646"/>
      <c r="DK38" s="647"/>
      <c r="DL38" s="654">
        <v>996267</v>
      </c>
      <c r="DM38" s="646"/>
      <c r="DN38" s="646"/>
      <c r="DO38" s="646"/>
      <c r="DP38" s="646"/>
      <c r="DQ38" s="646"/>
      <c r="DR38" s="646"/>
      <c r="DS38" s="646"/>
      <c r="DT38" s="646"/>
      <c r="DU38" s="646"/>
      <c r="DV38" s="647"/>
      <c r="DW38" s="650">
        <v>14.2</v>
      </c>
      <c r="DX38" s="680"/>
      <c r="DY38" s="680"/>
      <c r="DZ38" s="680"/>
      <c r="EA38" s="680"/>
      <c r="EB38" s="680"/>
      <c r="EC38" s="681"/>
    </row>
    <row r="39" spans="2:133" ht="11.25" customHeight="1">
      <c r="B39" s="642" t="s">
        <v>336</v>
      </c>
      <c r="C39" s="643"/>
      <c r="D39" s="643"/>
      <c r="E39" s="643"/>
      <c r="F39" s="643"/>
      <c r="G39" s="643"/>
      <c r="H39" s="643"/>
      <c r="I39" s="643"/>
      <c r="J39" s="643"/>
      <c r="K39" s="643"/>
      <c r="L39" s="643"/>
      <c r="M39" s="643"/>
      <c r="N39" s="643"/>
      <c r="O39" s="643"/>
      <c r="P39" s="643"/>
      <c r="Q39" s="644"/>
      <c r="R39" s="645">
        <v>1076976</v>
      </c>
      <c r="S39" s="646"/>
      <c r="T39" s="646"/>
      <c r="U39" s="646"/>
      <c r="V39" s="646"/>
      <c r="W39" s="646"/>
      <c r="X39" s="646"/>
      <c r="Y39" s="647"/>
      <c r="Z39" s="648">
        <v>8.6</v>
      </c>
      <c r="AA39" s="648"/>
      <c r="AB39" s="648"/>
      <c r="AC39" s="648"/>
      <c r="AD39" s="649" t="s">
        <v>231</v>
      </c>
      <c r="AE39" s="649"/>
      <c r="AF39" s="649"/>
      <c r="AG39" s="649"/>
      <c r="AH39" s="649"/>
      <c r="AI39" s="649"/>
      <c r="AJ39" s="649"/>
      <c r="AK39" s="649"/>
      <c r="AL39" s="650" t="s">
        <v>135</v>
      </c>
      <c r="AM39" s="651"/>
      <c r="AN39" s="651"/>
      <c r="AO39" s="652"/>
      <c r="AQ39" s="723" t="s">
        <v>337</v>
      </c>
      <c r="AR39" s="724"/>
      <c r="AS39" s="724"/>
      <c r="AT39" s="724"/>
      <c r="AU39" s="724"/>
      <c r="AV39" s="724"/>
      <c r="AW39" s="724"/>
      <c r="AX39" s="724"/>
      <c r="AY39" s="725"/>
      <c r="AZ39" s="645">
        <v>4777</v>
      </c>
      <c r="BA39" s="646"/>
      <c r="BB39" s="646"/>
      <c r="BC39" s="646"/>
      <c r="BD39" s="682"/>
      <c r="BE39" s="682"/>
      <c r="BF39" s="712"/>
      <c r="BG39" s="660" t="s">
        <v>338</v>
      </c>
      <c r="BH39" s="661"/>
      <c r="BI39" s="661"/>
      <c r="BJ39" s="661"/>
      <c r="BK39" s="661"/>
      <c r="BL39" s="661"/>
      <c r="BM39" s="661"/>
      <c r="BN39" s="661"/>
      <c r="BO39" s="661"/>
      <c r="BP39" s="661"/>
      <c r="BQ39" s="661"/>
      <c r="BR39" s="661"/>
      <c r="BS39" s="661"/>
      <c r="BT39" s="661"/>
      <c r="BU39" s="662"/>
      <c r="BV39" s="645">
        <v>5640</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279548</v>
      </c>
      <c r="CS39" s="682"/>
      <c r="CT39" s="682"/>
      <c r="CU39" s="682"/>
      <c r="CV39" s="682"/>
      <c r="CW39" s="682"/>
      <c r="CX39" s="682"/>
      <c r="CY39" s="683"/>
      <c r="CZ39" s="650">
        <v>2.2999999999999998</v>
      </c>
      <c r="DA39" s="680"/>
      <c r="DB39" s="680"/>
      <c r="DC39" s="684"/>
      <c r="DD39" s="654">
        <v>277167</v>
      </c>
      <c r="DE39" s="682"/>
      <c r="DF39" s="682"/>
      <c r="DG39" s="682"/>
      <c r="DH39" s="682"/>
      <c r="DI39" s="682"/>
      <c r="DJ39" s="682"/>
      <c r="DK39" s="683"/>
      <c r="DL39" s="654" t="s">
        <v>231</v>
      </c>
      <c r="DM39" s="682"/>
      <c r="DN39" s="682"/>
      <c r="DO39" s="682"/>
      <c r="DP39" s="682"/>
      <c r="DQ39" s="682"/>
      <c r="DR39" s="682"/>
      <c r="DS39" s="682"/>
      <c r="DT39" s="682"/>
      <c r="DU39" s="682"/>
      <c r="DV39" s="683"/>
      <c r="DW39" s="650" t="s">
        <v>231</v>
      </c>
      <c r="DX39" s="680"/>
      <c r="DY39" s="680"/>
      <c r="DZ39" s="680"/>
      <c r="EA39" s="680"/>
      <c r="EB39" s="680"/>
      <c r="EC39" s="681"/>
    </row>
    <row r="40" spans="2:133" ht="11.25" customHeight="1">
      <c r="B40" s="642" t="s">
        <v>340</v>
      </c>
      <c r="C40" s="643"/>
      <c r="D40" s="643"/>
      <c r="E40" s="643"/>
      <c r="F40" s="643"/>
      <c r="G40" s="643"/>
      <c r="H40" s="643"/>
      <c r="I40" s="643"/>
      <c r="J40" s="643"/>
      <c r="K40" s="643"/>
      <c r="L40" s="643"/>
      <c r="M40" s="643"/>
      <c r="N40" s="643"/>
      <c r="O40" s="643"/>
      <c r="P40" s="643"/>
      <c r="Q40" s="644"/>
      <c r="R40" s="645" t="s">
        <v>231</v>
      </c>
      <c r="S40" s="646"/>
      <c r="T40" s="646"/>
      <c r="U40" s="646"/>
      <c r="V40" s="646"/>
      <c r="W40" s="646"/>
      <c r="X40" s="646"/>
      <c r="Y40" s="647"/>
      <c r="Z40" s="648" t="s">
        <v>231</v>
      </c>
      <c r="AA40" s="648"/>
      <c r="AB40" s="648"/>
      <c r="AC40" s="648"/>
      <c r="AD40" s="649" t="s">
        <v>135</v>
      </c>
      <c r="AE40" s="649"/>
      <c r="AF40" s="649"/>
      <c r="AG40" s="649"/>
      <c r="AH40" s="649"/>
      <c r="AI40" s="649"/>
      <c r="AJ40" s="649"/>
      <c r="AK40" s="649"/>
      <c r="AL40" s="650" t="s">
        <v>231</v>
      </c>
      <c r="AM40" s="651"/>
      <c r="AN40" s="651"/>
      <c r="AO40" s="652"/>
      <c r="AQ40" s="723" t="s">
        <v>341</v>
      </c>
      <c r="AR40" s="724"/>
      <c r="AS40" s="724"/>
      <c r="AT40" s="724"/>
      <c r="AU40" s="724"/>
      <c r="AV40" s="724"/>
      <c r="AW40" s="724"/>
      <c r="AX40" s="724"/>
      <c r="AY40" s="725"/>
      <c r="AZ40" s="645" t="s">
        <v>135</v>
      </c>
      <c r="BA40" s="646"/>
      <c r="BB40" s="646"/>
      <c r="BC40" s="646"/>
      <c r="BD40" s="682"/>
      <c r="BE40" s="682"/>
      <c r="BF40" s="712"/>
      <c r="BG40" s="726" t="s">
        <v>342</v>
      </c>
      <c r="BH40" s="727"/>
      <c r="BI40" s="727"/>
      <c r="BJ40" s="727"/>
      <c r="BK40" s="727"/>
      <c r="BL40" s="236"/>
      <c r="BM40" s="661" t="s">
        <v>343</v>
      </c>
      <c r="BN40" s="661"/>
      <c r="BO40" s="661"/>
      <c r="BP40" s="661"/>
      <c r="BQ40" s="661"/>
      <c r="BR40" s="661"/>
      <c r="BS40" s="661"/>
      <c r="BT40" s="661"/>
      <c r="BU40" s="662"/>
      <c r="BV40" s="645">
        <v>80</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139377</v>
      </c>
      <c r="CS40" s="646"/>
      <c r="CT40" s="646"/>
      <c r="CU40" s="646"/>
      <c r="CV40" s="646"/>
      <c r="CW40" s="646"/>
      <c r="CX40" s="646"/>
      <c r="CY40" s="647"/>
      <c r="CZ40" s="650">
        <v>1.1000000000000001</v>
      </c>
      <c r="DA40" s="680"/>
      <c r="DB40" s="680"/>
      <c r="DC40" s="684"/>
      <c r="DD40" s="654">
        <v>104777</v>
      </c>
      <c r="DE40" s="646"/>
      <c r="DF40" s="646"/>
      <c r="DG40" s="646"/>
      <c r="DH40" s="646"/>
      <c r="DI40" s="646"/>
      <c r="DJ40" s="646"/>
      <c r="DK40" s="647"/>
      <c r="DL40" s="654" t="s">
        <v>231</v>
      </c>
      <c r="DM40" s="646"/>
      <c r="DN40" s="646"/>
      <c r="DO40" s="646"/>
      <c r="DP40" s="646"/>
      <c r="DQ40" s="646"/>
      <c r="DR40" s="646"/>
      <c r="DS40" s="646"/>
      <c r="DT40" s="646"/>
      <c r="DU40" s="646"/>
      <c r="DV40" s="647"/>
      <c r="DW40" s="650" t="s">
        <v>231</v>
      </c>
      <c r="DX40" s="680"/>
      <c r="DY40" s="680"/>
      <c r="DZ40" s="680"/>
      <c r="EA40" s="680"/>
      <c r="EB40" s="680"/>
      <c r="EC40" s="681"/>
    </row>
    <row r="41" spans="2:133" ht="11.25" customHeight="1">
      <c r="B41" s="642" t="s">
        <v>345</v>
      </c>
      <c r="C41" s="643"/>
      <c r="D41" s="643"/>
      <c r="E41" s="643"/>
      <c r="F41" s="643"/>
      <c r="G41" s="643"/>
      <c r="H41" s="643"/>
      <c r="I41" s="643"/>
      <c r="J41" s="643"/>
      <c r="K41" s="643"/>
      <c r="L41" s="643"/>
      <c r="M41" s="643"/>
      <c r="N41" s="643"/>
      <c r="O41" s="643"/>
      <c r="P41" s="643"/>
      <c r="Q41" s="644"/>
      <c r="R41" s="645">
        <v>309976</v>
      </c>
      <c r="S41" s="646"/>
      <c r="T41" s="646"/>
      <c r="U41" s="646"/>
      <c r="V41" s="646"/>
      <c r="W41" s="646"/>
      <c r="X41" s="646"/>
      <c r="Y41" s="647"/>
      <c r="Z41" s="648">
        <v>2.5</v>
      </c>
      <c r="AA41" s="648"/>
      <c r="AB41" s="648"/>
      <c r="AC41" s="648"/>
      <c r="AD41" s="649" t="s">
        <v>135</v>
      </c>
      <c r="AE41" s="649"/>
      <c r="AF41" s="649"/>
      <c r="AG41" s="649"/>
      <c r="AH41" s="649"/>
      <c r="AI41" s="649"/>
      <c r="AJ41" s="649"/>
      <c r="AK41" s="649"/>
      <c r="AL41" s="650" t="s">
        <v>135</v>
      </c>
      <c r="AM41" s="651"/>
      <c r="AN41" s="651"/>
      <c r="AO41" s="652"/>
      <c r="AQ41" s="723" t="s">
        <v>346</v>
      </c>
      <c r="AR41" s="724"/>
      <c r="AS41" s="724"/>
      <c r="AT41" s="724"/>
      <c r="AU41" s="724"/>
      <c r="AV41" s="724"/>
      <c r="AW41" s="724"/>
      <c r="AX41" s="724"/>
      <c r="AY41" s="725"/>
      <c r="AZ41" s="645">
        <v>267571</v>
      </c>
      <c r="BA41" s="646"/>
      <c r="BB41" s="646"/>
      <c r="BC41" s="646"/>
      <c r="BD41" s="682"/>
      <c r="BE41" s="682"/>
      <c r="BF41" s="712"/>
      <c r="BG41" s="726"/>
      <c r="BH41" s="727"/>
      <c r="BI41" s="727"/>
      <c r="BJ41" s="727"/>
      <c r="BK41" s="727"/>
      <c r="BL41" s="236"/>
      <c r="BM41" s="661" t="s">
        <v>347</v>
      </c>
      <c r="BN41" s="661"/>
      <c r="BO41" s="661"/>
      <c r="BP41" s="661"/>
      <c r="BQ41" s="661"/>
      <c r="BR41" s="661"/>
      <c r="BS41" s="661"/>
      <c r="BT41" s="661"/>
      <c r="BU41" s="662"/>
      <c r="BV41" s="645" t="s">
        <v>135</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135</v>
      </c>
      <c r="CS41" s="682"/>
      <c r="CT41" s="682"/>
      <c r="CU41" s="682"/>
      <c r="CV41" s="682"/>
      <c r="CW41" s="682"/>
      <c r="CX41" s="682"/>
      <c r="CY41" s="683"/>
      <c r="CZ41" s="650" t="s">
        <v>135</v>
      </c>
      <c r="DA41" s="680"/>
      <c r="DB41" s="680"/>
      <c r="DC41" s="684"/>
      <c r="DD41" s="654" t="s">
        <v>135</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4" t="s">
        <v>349</v>
      </c>
      <c r="C42" s="695"/>
      <c r="D42" s="695"/>
      <c r="E42" s="695"/>
      <c r="F42" s="695"/>
      <c r="G42" s="695"/>
      <c r="H42" s="695"/>
      <c r="I42" s="695"/>
      <c r="J42" s="695"/>
      <c r="K42" s="695"/>
      <c r="L42" s="695"/>
      <c r="M42" s="695"/>
      <c r="N42" s="695"/>
      <c r="O42" s="695"/>
      <c r="P42" s="695"/>
      <c r="Q42" s="696"/>
      <c r="R42" s="730">
        <v>12538809</v>
      </c>
      <c r="S42" s="731"/>
      <c r="T42" s="731"/>
      <c r="U42" s="731"/>
      <c r="V42" s="731"/>
      <c r="W42" s="731"/>
      <c r="X42" s="731"/>
      <c r="Y42" s="739"/>
      <c r="Z42" s="740">
        <v>100</v>
      </c>
      <c r="AA42" s="740"/>
      <c r="AB42" s="740"/>
      <c r="AC42" s="740"/>
      <c r="AD42" s="741">
        <v>6712505</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984810</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407</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1572659</v>
      </c>
      <c r="CS42" s="646"/>
      <c r="CT42" s="646"/>
      <c r="CU42" s="646"/>
      <c r="CV42" s="646"/>
      <c r="CW42" s="646"/>
      <c r="CX42" s="646"/>
      <c r="CY42" s="647"/>
      <c r="CZ42" s="650">
        <v>12.7</v>
      </c>
      <c r="DA42" s="651"/>
      <c r="DB42" s="651"/>
      <c r="DC42" s="663"/>
      <c r="DD42" s="654">
        <v>304838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27989</v>
      </c>
      <c r="CS43" s="682"/>
      <c r="CT43" s="682"/>
      <c r="CU43" s="682"/>
      <c r="CV43" s="682"/>
      <c r="CW43" s="682"/>
      <c r="CX43" s="682"/>
      <c r="CY43" s="683"/>
      <c r="CZ43" s="650">
        <v>0.2</v>
      </c>
      <c r="DA43" s="680"/>
      <c r="DB43" s="680"/>
      <c r="DC43" s="684"/>
      <c r="DD43" s="654">
        <v>25493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302</v>
      </c>
      <c r="CE44" s="758"/>
      <c r="CF44" s="642" t="s">
        <v>354</v>
      </c>
      <c r="CG44" s="643"/>
      <c r="CH44" s="643"/>
      <c r="CI44" s="643"/>
      <c r="CJ44" s="643"/>
      <c r="CK44" s="643"/>
      <c r="CL44" s="643"/>
      <c r="CM44" s="643"/>
      <c r="CN44" s="643"/>
      <c r="CO44" s="643"/>
      <c r="CP44" s="643"/>
      <c r="CQ44" s="644"/>
      <c r="CR44" s="645">
        <v>1527656</v>
      </c>
      <c r="CS44" s="646"/>
      <c r="CT44" s="646"/>
      <c r="CU44" s="646"/>
      <c r="CV44" s="646"/>
      <c r="CW44" s="646"/>
      <c r="CX44" s="646"/>
      <c r="CY44" s="647"/>
      <c r="CZ44" s="650">
        <v>12.3</v>
      </c>
      <c r="DA44" s="651"/>
      <c r="DB44" s="651"/>
      <c r="DC44" s="663"/>
      <c r="DD44" s="654">
        <v>301460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355</v>
      </c>
      <c r="CG45" s="643"/>
      <c r="CH45" s="643"/>
      <c r="CI45" s="643"/>
      <c r="CJ45" s="643"/>
      <c r="CK45" s="643"/>
      <c r="CL45" s="643"/>
      <c r="CM45" s="643"/>
      <c r="CN45" s="643"/>
      <c r="CO45" s="643"/>
      <c r="CP45" s="643"/>
      <c r="CQ45" s="644"/>
      <c r="CR45" s="645">
        <v>552340</v>
      </c>
      <c r="CS45" s="682"/>
      <c r="CT45" s="682"/>
      <c r="CU45" s="682"/>
      <c r="CV45" s="682"/>
      <c r="CW45" s="682"/>
      <c r="CX45" s="682"/>
      <c r="CY45" s="683"/>
      <c r="CZ45" s="650">
        <v>4.4000000000000004</v>
      </c>
      <c r="DA45" s="680"/>
      <c r="DB45" s="680"/>
      <c r="DC45" s="684"/>
      <c r="DD45" s="654">
        <v>39725</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931797</v>
      </c>
      <c r="CS46" s="646"/>
      <c r="CT46" s="646"/>
      <c r="CU46" s="646"/>
      <c r="CV46" s="646"/>
      <c r="CW46" s="646"/>
      <c r="CX46" s="646"/>
      <c r="CY46" s="647"/>
      <c r="CZ46" s="650">
        <v>7.5</v>
      </c>
      <c r="DA46" s="651"/>
      <c r="DB46" s="651"/>
      <c r="DC46" s="663"/>
      <c r="DD46" s="654">
        <v>236116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45003</v>
      </c>
      <c r="CS47" s="682"/>
      <c r="CT47" s="682"/>
      <c r="CU47" s="682"/>
      <c r="CV47" s="682"/>
      <c r="CW47" s="682"/>
      <c r="CX47" s="682"/>
      <c r="CY47" s="683"/>
      <c r="CZ47" s="650">
        <v>0.4</v>
      </c>
      <c r="DA47" s="680"/>
      <c r="DB47" s="680"/>
      <c r="DC47" s="684"/>
      <c r="DD47" s="654">
        <v>3378</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360</v>
      </c>
      <c r="CD48" s="761"/>
      <c r="CE48" s="762"/>
      <c r="CF48" s="642" t="s">
        <v>361</v>
      </c>
      <c r="CG48" s="643"/>
      <c r="CH48" s="643"/>
      <c r="CI48" s="643"/>
      <c r="CJ48" s="643"/>
      <c r="CK48" s="643"/>
      <c r="CL48" s="643"/>
      <c r="CM48" s="643"/>
      <c r="CN48" s="643"/>
      <c r="CO48" s="643"/>
      <c r="CP48" s="643"/>
      <c r="CQ48" s="644"/>
      <c r="CR48" s="645" t="s">
        <v>240</v>
      </c>
      <c r="CS48" s="646"/>
      <c r="CT48" s="646"/>
      <c r="CU48" s="646"/>
      <c r="CV48" s="646"/>
      <c r="CW48" s="646"/>
      <c r="CX48" s="646"/>
      <c r="CY48" s="647"/>
      <c r="CZ48" s="650" t="s">
        <v>240</v>
      </c>
      <c r="DA48" s="651"/>
      <c r="DB48" s="651"/>
      <c r="DC48" s="663"/>
      <c r="DD48" s="654" t="s">
        <v>240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4" t="s">
        <v>362</v>
      </c>
      <c r="CE49" s="695"/>
      <c r="CF49" s="695"/>
      <c r="CG49" s="695"/>
      <c r="CH49" s="695"/>
      <c r="CI49" s="695"/>
      <c r="CJ49" s="695"/>
      <c r="CK49" s="695"/>
      <c r="CL49" s="695"/>
      <c r="CM49" s="695"/>
      <c r="CN49" s="695"/>
      <c r="CO49" s="695"/>
      <c r="CP49" s="695"/>
      <c r="CQ49" s="696"/>
      <c r="CR49" s="730">
        <v>12412811</v>
      </c>
      <c r="CS49" s="716"/>
      <c r="CT49" s="716"/>
      <c r="CU49" s="716"/>
      <c r="CV49" s="716"/>
      <c r="CW49" s="716"/>
      <c r="CX49" s="716"/>
      <c r="CY49" s="747"/>
      <c r="CZ49" s="742">
        <v>100</v>
      </c>
      <c r="DA49" s="748"/>
      <c r="DB49" s="748"/>
      <c r="DC49" s="749"/>
      <c r="DD49" s="750">
        <v>8062470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8wuJce++9sw7mORgolEtRcHsnNu/+Iu6E8anats75wzBHbdTf1wMxeyrkoxbO+kF1dGwz3IkBZLDWGNwvjpF2Q==" saltValue="+Q1mUXBbugb23H1VKhoVa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385</v>
      </c>
      <c r="C7" s="778"/>
      <c r="D7" s="778"/>
      <c r="E7" s="778"/>
      <c r="F7" s="778"/>
      <c r="G7" s="778"/>
      <c r="H7" s="778"/>
      <c r="I7" s="778"/>
      <c r="J7" s="778"/>
      <c r="K7" s="778"/>
      <c r="L7" s="778"/>
      <c r="M7" s="778"/>
      <c r="N7" s="778"/>
      <c r="O7" s="778"/>
      <c r="P7" s="779"/>
      <c r="Q7" s="780">
        <v>12522</v>
      </c>
      <c r="R7" s="781"/>
      <c r="S7" s="781"/>
      <c r="T7" s="781"/>
      <c r="U7" s="781"/>
      <c r="V7" s="781">
        <v>12392</v>
      </c>
      <c r="W7" s="781"/>
      <c r="X7" s="781"/>
      <c r="Y7" s="781"/>
      <c r="Z7" s="781"/>
      <c r="AA7" s="781">
        <v>130</v>
      </c>
      <c r="AB7" s="781"/>
      <c r="AC7" s="781"/>
      <c r="AD7" s="781"/>
      <c r="AE7" s="782"/>
      <c r="AF7" s="783">
        <v>126</v>
      </c>
      <c r="AG7" s="784"/>
      <c r="AH7" s="784"/>
      <c r="AI7" s="784"/>
      <c r="AJ7" s="785"/>
      <c r="AK7" s="823">
        <v>409</v>
      </c>
      <c r="AL7" s="824"/>
      <c r="AM7" s="824"/>
      <c r="AN7" s="824"/>
      <c r="AO7" s="824"/>
      <c r="AP7" s="824">
        <v>10103</v>
      </c>
      <c r="AQ7" s="824"/>
      <c r="AR7" s="824"/>
      <c r="AS7" s="824"/>
      <c r="AT7" s="824"/>
      <c r="AU7" s="825"/>
      <c r="AV7" s="825"/>
      <c r="AW7" s="825"/>
      <c r="AX7" s="825"/>
      <c r="AY7" s="826"/>
      <c r="AZ7" s="253"/>
      <c r="BA7" s="253"/>
      <c r="BB7" s="253"/>
      <c r="BC7" s="253"/>
      <c r="BD7" s="253"/>
      <c r="BE7" s="254"/>
      <c r="BF7" s="254"/>
      <c r="BG7" s="254"/>
      <c r="BH7" s="254"/>
      <c r="BI7" s="254"/>
      <c r="BJ7" s="254"/>
      <c r="BK7" s="254"/>
      <c r="BL7" s="254"/>
      <c r="BM7" s="254"/>
      <c r="BN7" s="254"/>
      <c r="BO7" s="254"/>
      <c r="BP7" s="254"/>
      <c r="BQ7" s="260">
        <v>1</v>
      </c>
      <c r="BR7" s="261"/>
      <c r="BS7" s="827" t="s">
        <v>599</v>
      </c>
      <c r="BT7" s="828"/>
      <c r="BU7" s="828"/>
      <c r="BV7" s="828"/>
      <c r="BW7" s="828"/>
      <c r="BX7" s="828"/>
      <c r="BY7" s="828"/>
      <c r="BZ7" s="828"/>
      <c r="CA7" s="828"/>
      <c r="CB7" s="828"/>
      <c r="CC7" s="828"/>
      <c r="CD7" s="828"/>
      <c r="CE7" s="828"/>
      <c r="CF7" s="828"/>
      <c r="CG7" s="829"/>
      <c r="CH7" s="817">
        <v>-10</v>
      </c>
      <c r="CI7" s="818"/>
      <c r="CJ7" s="818"/>
      <c r="CK7" s="818"/>
      <c r="CL7" s="819"/>
      <c r="CM7" s="817">
        <v>223</v>
      </c>
      <c r="CN7" s="818"/>
      <c r="CO7" s="818"/>
      <c r="CP7" s="818"/>
      <c r="CQ7" s="819"/>
      <c r="CR7" s="817">
        <v>30</v>
      </c>
      <c r="CS7" s="818"/>
      <c r="CT7" s="818"/>
      <c r="CU7" s="818"/>
      <c r="CV7" s="819"/>
      <c r="CW7" s="817" t="s">
        <v>584</v>
      </c>
      <c r="CX7" s="818"/>
      <c r="CY7" s="818"/>
      <c r="CZ7" s="818"/>
      <c r="DA7" s="819"/>
      <c r="DB7" s="817" t="s">
        <v>584</v>
      </c>
      <c r="DC7" s="818"/>
      <c r="DD7" s="818"/>
      <c r="DE7" s="818"/>
      <c r="DF7" s="819"/>
      <c r="DG7" s="820" t="s">
        <v>584</v>
      </c>
      <c r="DH7" s="821"/>
      <c r="DI7" s="821"/>
      <c r="DJ7" s="821"/>
      <c r="DK7" s="822"/>
      <c r="DL7" s="820" t="s">
        <v>584</v>
      </c>
      <c r="DM7" s="821"/>
      <c r="DN7" s="821"/>
      <c r="DO7" s="821"/>
      <c r="DP7" s="822"/>
      <c r="DQ7" s="820" t="s">
        <v>584</v>
      </c>
      <c r="DR7" s="821"/>
      <c r="DS7" s="821"/>
      <c r="DT7" s="821"/>
      <c r="DU7" s="822"/>
      <c r="DV7" s="798"/>
      <c r="DW7" s="799"/>
      <c r="DX7" s="799"/>
      <c r="DY7" s="799"/>
      <c r="DZ7" s="800"/>
      <c r="EA7" s="255"/>
    </row>
    <row r="8" spans="1:131" s="256" customFormat="1" ht="26.25" customHeight="1">
      <c r="A8" s="262">
        <v>2</v>
      </c>
      <c r="B8" s="801" t="s">
        <v>386</v>
      </c>
      <c r="C8" s="802"/>
      <c r="D8" s="802"/>
      <c r="E8" s="802"/>
      <c r="F8" s="802"/>
      <c r="G8" s="802"/>
      <c r="H8" s="802"/>
      <c r="I8" s="802"/>
      <c r="J8" s="802"/>
      <c r="K8" s="802"/>
      <c r="L8" s="802"/>
      <c r="M8" s="802"/>
      <c r="N8" s="802"/>
      <c r="O8" s="802"/>
      <c r="P8" s="803"/>
      <c r="Q8" s="804">
        <v>11</v>
      </c>
      <c r="R8" s="805"/>
      <c r="S8" s="805"/>
      <c r="T8" s="805"/>
      <c r="U8" s="805"/>
      <c r="V8" s="805">
        <v>15</v>
      </c>
      <c r="W8" s="805"/>
      <c r="X8" s="805"/>
      <c r="Y8" s="805"/>
      <c r="Z8" s="805"/>
      <c r="AA8" s="805">
        <v>-4</v>
      </c>
      <c r="AB8" s="805"/>
      <c r="AC8" s="805"/>
      <c r="AD8" s="805"/>
      <c r="AE8" s="806"/>
      <c r="AF8" s="807">
        <v>-4</v>
      </c>
      <c r="AG8" s="808"/>
      <c r="AH8" s="808"/>
      <c r="AI8" s="808"/>
      <c r="AJ8" s="809"/>
      <c r="AK8" s="810" t="s">
        <v>584</v>
      </c>
      <c r="AL8" s="811"/>
      <c r="AM8" s="811"/>
      <c r="AN8" s="811"/>
      <c r="AO8" s="811"/>
      <c r="AP8" s="811" t="s">
        <v>584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602</v>
      </c>
      <c r="BS8" s="814" t="s">
        <v>600</v>
      </c>
      <c r="BT8" s="815"/>
      <c r="BU8" s="815"/>
      <c r="BV8" s="815"/>
      <c r="BW8" s="815"/>
      <c r="BX8" s="815"/>
      <c r="BY8" s="815"/>
      <c r="BZ8" s="815"/>
      <c r="CA8" s="815"/>
      <c r="CB8" s="815"/>
      <c r="CC8" s="815"/>
      <c r="CD8" s="815"/>
      <c r="CE8" s="815"/>
      <c r="CF8" s="815"/>
      <c r="CG8" s="816"/>
      <c r="CH8" s="820">
        <v>0</v>
      </c>
      <c r="CI8" s="821"/>
      <c r="CJ8" s="821"/>
      <c r="CK8" s="821"/>
      <c r="CL8" s="822"/>
      <c r="CM8" s="820">
        <v>91</v>
      </c>
      <c r="CN8" s="821"/>
      <c r="CO8" s="821"/>
      <c r="CP8" s="821"/>
      <c r="CQ8" s="822"/>
      <c r="CR8" s="820">
        <v>5</v>
      </c>
      <c r="CS8" s="821"/>
      <c r="CT8" s="821"/>
      <c r="CU8" s="821"/>
      <c r="CV8" s="822"/>
      <c r="CW8" s="820" t="s">
        <v>584</v>
      </c>
      <c r="CX8" s="821"/>
      <c r="CY8" s="821"/>
      <c r="CZ8" s="821"/>
      <c r="DA8" s="822"/>
      <c r="DB8" s="820">
        <v>60</v>
      </c>
      <c r="DC8" s="821"/>
      <c r="DD8" s="821"/>
      <c r="DE8" s="821"/>
      <c r="DF8" s="822"/>
      <c r="DG8" s="820" t="s">
        <v>584</v>
      </c>
      <c r="DH8" s="821"/>
      <c r="DI8" s="821"/>
      <c r="DJ8" s="821"/>
      <c r="DK8" s="822"/>
      <c r="DL8" s="820" t="s">
        <v>584</v>
      </c>
      <c r="DM8" s="821"/>
      <c r="DN8" s="821"/>
      <c r="DO8" s="821"/>
      <c r="DP8" s="822"/>
      <c r="DQ8" s="820" t="s">
        <v>584</v>
      </c>
      <c r="DR8" s="821"/>
      <c r="DS8" s="821"/>
      <c r="DT8" s="821"/>
      <c r="DU8" s="822"/>
      <c r="DV8" s="830"/>
      <c r="DW8" s="831"/>
      <c r="DX8" s="831"/>
      <c r="DY8" s="831"/>
      <c r="DZ8" s="832"/>
      <c r="EA8" s="255"/>
    </row>
    <row r="9" spans="1:131" s="256" customFormat="1" ht="26.25" customHeight="1">
      <c r="A9" s="262">
        <v>3</v>
      </c>
      <c r="B9" s="801" t="s">
        <v>387</v>
      </c>
      <c r="C9" s="802"/>
      <c r="D9" s="802"/>
      <c r="E9" s="802"/>
      <c r="F9" s="802"/>
      <c r="G9" s="802"/>
      <c r="H9" s="802"/>
      <c r="I9" s="802"/>
      <c r="J9" s="802"/>
      <c r="K9" s="802"/>
      <c r="L9" s="802"/>
      <c r="M9" s="802"/>
      <c r="N9" s="802"/>
      <c r="O9" s="802"/>
      <c r="P9" s="803"/>
      <c r="Q9" s="804">
        <v>16</v>
      </c>
      <c r="R9" s="805"/>
      <c r="S9" s="805"/>
      <c r="T9" s="805"/>
      <c r="U9" s="805"/>
      <c r="V9" s="805">
        <v>16</v>
      </c>
      <c r="W9" s="805"/>
      <c r="X9" s="805"/>
      <c r="Y9" s="805"/>
      <c r="Z9" s="805"/>
      <c r="AA9" s="805">
        <v>0</v>
      </c>
      <c r="AB9" s="805"/>
      <c r="AC9" s="805"/>
      <c r="AD9" s="805"/>
      <c r="AE9" s="806"/>
      <c r="AF9" s="807">
        <v>0</v>
      </c>
      <c r="AG9" s="808"/>
      <c r="AH9" s="808"/>
      <c r="AI9" s="808"/>
      <c r="AJ9" s="809"/>
      <c r="AK9" s="810" t="s">
        <v>584</v>
      </c>
      <c r="AL9" s="811"/>
      <c r="AM9" s="811"/>
      <c r="AN9" s="811"/>
      <c r="AO9" s="811"/>
      <c r="AP9" s="811" t="s">
        <v>584</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601</v>
      </c>
      <c r="BT9" s="815"/>
      <c r="BU9" s="815"/>
      <c r="BV9" s="815"/>
      <c r="BW9" s="815"/>
      <c r="BX9" s="815"/>
      <c r="BY9" s="815"/>
      <c r="BZ9" s="815"/>
      <c r="CA9" s="815"/>
      <c r="CB9" s="815"/>
      <c r="CC9" s="815"/>
      <c r="CD9" s="815"/>
      <c r="CE9" s="815"/>
      <c r="CF9" s="815"/>
      <c r="CG9" s="816"/>
      <c r="CH9" s="820">
        <v>-44</v>
      </c>
      <c r="CI9" s="821"/>
      <c r="CJ9" s="821"/>
      <c r="CK9" s="821"/>
      <c r="CL9" s="822"/>
      <c r="CM9" s="820">
        <v>-387</v>
      </c>
      <c r="CN9" s="821"/>
      <c r="CO9" s="821"/>
      <c r="CP9" s="821"/>
      <c r="CQ9" s="822"/>
      <c r="CR9" s="820">
        <v>5</v>
      </c>
      <c r="CS9" s="821"/>
      <c r="CT9" s="821"/>
      <c r="CU9" s="821"/>
      <c r="CV9" s="822"/>
      <c r="CW9" s="820" t="s">
        <v>584</v>
      </c>
      <c r="CX9" s="821"/>
      <c r="CY9" s="821"/>
      <c r="CZ9" s="821"/>
      <c r="DA9" s="822"/>
      <c r="DB9" s="820" t="s">
        <v>584</v>
      </c>
      <c r="DC9" s="821"/>
      <c r="DD9" s="821"/>
      <c r="DE9" s="821"/>
      <c r="DF9" s="822"/>
      <c r="DG9" s="820" t="s">
        <v>584</v>
      </c>
      <c r="DH9" s="821"/>
      <c r="DI9" s="821"/>
      <c r="DJ9" s="821"/>
      <c r="DK9" s="822"/>
      <c r="DL9" s="820" t="s">
        <v>584</v>
      </c>
      <c r="DM9" s="821"/>
      <c r="DN9" s="821"/>
      <c r="DO9" s="821"/>
      <c r="DP9" s="822"/>
      <c r="DQ9" s="820" t="s">
        <v>584</v>
      </c>
      <c r="DR9" s="821"/>
      <c r="DS9" s="821"/>
      <c r="DT9" s="821"/>
      <c r="DU9" s="822"/>
      <c r="DV9" s="830"/>
      <c r="DW9" s="831"/>
      <c r="DX9" s="831"/>
      <c r="DY9" s="831"/>
      <c r="DZ9" s="832"/>
      <c r="EA9" s="255"/>
    </row>
    <row r="10" spans="1:131" s="256" customFormat="1" ht="26.25" customHeight="1">
      <c r="A10" s="262">
        <v>4</v>
      </c>
      <c r="B10" s="801" t="s">
        <v>388</v>
      </c>
      <c r="C10" s="802"/>
      <c r="D10" s="802"/>
      <c r="E10" s="802"/>
      <c r="F10" s="802"/>
      <c r="G10" s="802"/>
      <c r="H10" s="802"/>
      <c r="I10" s="802"/>
      <c r="J10" s="802"/>
      <c r="K10" s="802"/>
      <c r="L10" s="802"/>
      <c r="M10" s="802"/>
      <c r="N10" s="802"/>
      <c r="O10" s="802"/>
      <c r="P10" s="803"/>
      <c r="Q10" s="804">
        <v>37</v>
      </c>
      <c r="R10" s="805"/>
      <c r="S10" s="805"/>
      <c r="T10" s="805"/>
      <c r="U10" s="805"/>
      <c r="V10" s="805">
        <v>37</v>
      </c>
      <c r="W10" s="805"/>
      <c r="X10" s="805"/>
      <c r="Y10" s="805"/>
      <c r="Z10" s="805"/>
      <c r="AA10" s="805" t="s">
        <v>584</v>
      </c>
      <c r="AB10" s="805"/>
      <c r="AC10" s="805"/>
      <c r="AD10" s="805"/>
      <c r="AE10" s="806"/>
      <c r="AF10" s="807" t="s">
        <v>231</v>
      </c>
      <c r="AG10" s="808"/>
      <c r="AH10" s="808"/>
      <c r="AI10" s="808"/>
      <c r="AJ10" s="809"/>
      <c r="AK10" s="810">
        <v>25</v>
      </c>
      <c r="AL10" s="811"/>
      <c r="AM10" s="811"/>
      <c r="AN10" s="811"/>
      <c r="AO10" s="811"/>
      <c r="AP10" s="811">
        <v>33</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0"/>
      <c r="CI10" s="821"/>
      <c r="CJ10" s="821"/>
      <c r="CK10" s="821"/>
      <c r="CL10" s="822"/>
      <c r="CM10" s="820"/>
      <c r="CN10" s="821"/>
      <c r="CO10" s="821"/>
      <c r="CP10" s="821"/>
      <c r="CQ10" s="822"/>
      <c r="CR10" s="820"/>
      <c r="CS10" s="821"/>
      <c r="CT10" s="821"/>
      <c r="CU10" s="821"/>
      <c r="CV10" s="822"/>
      <c r="CW10" s="820"/>
      <c r="CX10" s="821"/>
      <c r="CY10" s="821"/>
      <c r="CZ10" s="821"/>
      <c r="DA10" s="822"/>
      <c r="DB10" s="820"/>
      <c r="DC10" s="821"/>
      <c r="DD10" s="821"/>
      <c r="DE10" s="821"/>
      <c r="DF10" s="822"/>
      <c r="DG10" s="820"/>
      <c r="DH10" s="821"/>
      <c r="DI10" s="821"/>
      <c r="DJ10" s="821"/>
      <c r="DK10" s="822"/>
      <c r="DL10" s="820"/>
      <c r="DM10" s="821"/>
      <c r="DN10" s="821"/>
      <c r="DO10" s="821"/>
      <c r="DP10" s="822"/>
      <c r="DQ10" s="820"/>
      <c r="DR10" s="821"/>
      <c r="DS10" s="821"/>
      <c r="DT10" s="821"/>
      <c r="DU10" s="822"/>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0"/>
      <c r="CI11" s="821"/>
      <c r="CJ11" s="821"/>
      <c r="CK11" s="821"/>
      <c r="CL11" s="822"/>
      <c r="CM11" s="820"/>
      <c r="CN11" s="821"/>
      <c r="CO11" s="821"/>
      <c r="CP11" s="821"/>
      <c r="CQ11" s="822"/>
      <c r="CR11" s="820"/>
      <c r="CS11" s="821"/>
      <c r="CT11" s="821"/>
      <c r="CU11" s="821"/>
      <c r="CV11" s="822"/>
      <c r="CW11" s="820"/>
      <c r="CX11" s="821"/>
      <c r="CY11" s="821"/>
      <c r="CZ11" s="821"/>
      <c r="DA11" s="822"/>
      <c r="DB11" s="820"/>
      <c r="DC11" s="821"/>
      <c r="DD11" s="821"/>
      <c r="DE11" s="821"/>
      <c r="DF11" s="822"/>
      <c r="DG11" s="820"/>
      <c r="DH11" s="821"/>
      <c r="DI11" s="821"/>
      <c r="DJ11" s="821"/>
      <c r="DK11" s="822"/>
      <c r="DL11" s="820"/>
      <c r="DM11" s="821"/>
      <c r="DN11" s="821"/>
      <c r="DO11" s="821"/>
      <c r="DP11" s="822"/>
      <c r="DQ11" s="820"/>
      <c r="DR11" s="821"/>
      <c r="DS11" s="821"/>
      <c r="DT11" s="821"/>
      <c r="DU11" s="822"/>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0"/>
      <c r="CI12" s="821"/>
      <c r="CJ12" s="821"/>
      <c r="CK12" s="821"/>
      <c r="CL12" s="822"/>
      <c r="CM12" s="820"/>
      <c r="CN12" s="821"/>
      <c r="CO12" s="821"/>
      <c r="CP12" s="821"/>
      <c r="CQ12" s="822"/>
      <c r="CR12" s="820"/>
      <c r="CS12" s="821"/>
      <c r="CT12" s="821"/>
      <c r="CU12" s="821"/>
      <c r="CV12" s="822"/>
      <c r="CW12" s="820"/>
      <c r="CX12" s="821"/>
      <c r="CY12" s="821"/>
      <c r="CZ12" s="821"/>
      <c r="DA12" s="822"/>
      <c r="DB12" s="820"/>
      <c r="DC12" s="821"/>
      <c r="DD12" s="821"/>
      <c r="DE12" s="821"/>
      <c r="DF12" s="822"/>
      <c r="DG12" s="820"/>
      <c r="DH12" s="821"/>
      <c r="DI12" s="821"/>
      <c r="DJ12" s="821"/>
      <c r="DK12" s="822"/>
      <c r="DL12" s="820"/>
      <c r="DM12" s="821"/>
      <c r="DN12" s="821"/>
      <c r="DO12" s="821"/>
      <c r="DP12" s="822"/>
      <c r="DQ12" s="820"/>
      <c r="DR12" s="821"/>
      <c r="DS12" s="821"/>
      <c r="DT12" s="821"/>
      <c r="DU12" s="822"/>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0"/>
      <c r="CI13" s="821"/>
      <c r="CJ13" s="821"/>
      <c r="CK13" s="821"/>
      <c r="CL13" s="822"/>
      <c r="CM13" s="820"/>
      <c r="CN13" s="821"/>
      <c r="CO13" s="821"/>
      <c r="CP13" s="821"/>
      <c r="CQ13" s="822"/>
      <c r="CR13" s="820"/>
      <c r="CS13" s="821"/>
      <c r="CT13" s="821"/>
      <c r="CU13" s="821"/>
      <c r="CV13" s="822"/>
      <c r="CW13" s="820"/>
      <c r="CX13" s="821"/>
      <c r="CY13" s="821"/>
      <c r="CZ13" s="821"/>
      <c r="DA13" s="822"/>
      <c r="DB13" s="820"/>
      <c r="DC13" s="821"/>
      <c r="DD13" s="821"/>
      <c r="DE13" s="821"/>
      <c r="DF13" s="822"/>
      <c r="DG13" s="820"/>
      <c r="DH13" s="821"/>
      <c r="DI13" s="821"/>
      <c r="DJ13" s="821"/>
      <c r="DK13" s="822"/>
      <c r="DL13" s="820"/>
      <c r="DM13" s="821"/>
      <c r="DN13" s="821"/>
      <c r="DO13" s="821"/>
      <c r="DP13" s="822"/>
      <c r="DQ13" s="820"/>
      <c r="DR13" s="821"/>
      <c r="DS13" s="821"/>
      <c r="DT13" s="821"/>
      <c r="DU13" s="822"/>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0"/>
      <c r="CI14" s="821"/>
      <c r="CJ14" s="821"/>
      <c r="CK14" s="821"/>
      <c r="CL14" s="822"/>
      <c r="CM14" s="820"/>
      <c r="CN14" s="821"/>
      <c r="CO14" s="821"/>
      <c r="CP14" s="821"/>
      <c r="CQ14" s="822"/>
      <c r="CR14" s="820"/>
      <c r="CS14" s="821"/>
      <c r="CT14" s="821"/>
      <c r="CU14" s="821"/>
      <c r="CV14" s="822"/>
      <c r="CW14" s="820"/>
      <c r="CX14" s="821"/>
      <c r="CY14" s="821"/>
      <c r="CZ14" s="821"/>
      <c r="DA14" s="822"/>
      <c r="DB14" s="820"/>
      <c r="DC14" s="821"/>
      <c r="DD14" s="821"/>
      <c r="DE14" s="821"/>
      <c r="DF14" s="822"/>
      <c r="DG14" s="820"/>
      <c r="DH14" s="821"/>
      <c r="DI14" s="821"/>
      <c r="DJ14" s="821"/>
      <c r="DK14" s="822"/>
      <c r="DL14" s="820"/>
      <c r="DM14" s="821"/>
      <c r="DN14" s="821"/>
      <c r="DO14" s="821"/>
      <c r="DP14" s="822"/>
      <c r="DQ14" s="820"/>
      <c r="DR14" s="821"/>
      <c r="DS14" s="821"/>
      <c r="DT14" s="821"/>
      <c r="DU14" s="822"/>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0"/>
      <c r="CI15" s="821"/>
      <c r="CJ15" s="821"/>
      <c r="CK15" s="821"/>
      <c r="CL15" s="822"/>
      <c r="CM15" s="820"/>
      <c r="CN15" s="821"/>
      <c r="CO15" s="821"/>
      <c r="CP15" s="821"/>
      <c r="CQ15" s="822"/>
      <c r="CR15" s="820"/>
      <c r="CS15" s="821"/>
      <c r="CT15" s="821"/>
      <c r="CU15" s="821"/>
      <c r="CV15" s="822"/>
      <c r="CW15" s="820"/>
      <c r="CX15" s="821"/>
      <c r="CY15" s="821"/>
      <c r="CZ15" s="821"/>
      <c r="DA15" s="822"/>
      <c r="DB15" s="820"/>
      <c r="DC15" s="821"/>
      <c r="DD15" s="821"/>
      <c r="DE15" s="821"/>
      <c r="DF15" s="822"/>
      <c r="DG15" s="820"/>
      <c r="DH15" s="821"/>
      <c r="DI15" s="821"/>
      <c r="DJ15" s="821"/>
      <c r="DK15" s="822"/>
      <c r="DL15" s="820"/>
      <c r="DM15" s="821"/>
      <c r="DN15" s="821"/>
      <c r="DO15" s="821"/>
      <c r="DP15" s="822"/>
      <c r="DQ15" s="820"/>
      <c r="DR15" s="821"/>
      <c r="DS15" s="821"/>
      <c r="DT15" s="821"/>
      <c r="DU15" s="822"/>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0"/>
      <c r="CI16" s="821"/>
      <c r="CJ16" s="821"/>
      <c r="CK16" s="821"/>
      <c r="CL16" s="822"/>
      <c r="CM16" s="820"/>
      <c r="CN16" s="821"/>
      <c r="CO16" s="821"/>
      <c r="CP16" s="821"/>
      <c r="CQ16" s="822"/>
      <c r="CR16" s="820"/>
      <c r="CS16" s="821"/>
      <c r="CT16" s="821"/>
      <c r="CU16" s="821"/>
      <c r="CV16" s="822"/>
      <c r="CW16" s="820"/>
      <c r="CX16" s="821"/>
      <c r="CY16" s="821"/>
      <c r="CZ16" s="821"/>
      <c r="DA16" s="822"/>
      <c r="DB16" s="820"/>
      <c r="DC16" s="821"/>
      <c r="DD16" s="821"/>
      <c r="DE16" s="821"/>
      <c r="DF16" s="822"/>
      <c r="DG16" s="820"/>
      <c r="DH16" s="821"/>
      <c r="DI16" s="821"/>
      <c r="DJ16" s="821"/>
      <c r="DK16" s="822"/>
      <c r="DL16" s="820"/>
      <c r="DM16" s="821"/>
      <c r="DN16" s="821"/>
      <c r="DO16" s="821"/>
      <c r="DP16" s="822"/>
      <c r="DQ16" s="820"/>
      <c r="DR16" s="821"/>
      <c r="DS16" s="821"/>
      <c r="DT16" s="821"/>
      <c r="DU16" s="822"/>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0"/>
      <c r="CI17" s="821"/>
      <c r="CJ17" s="821"/>
      <c r="CK17" s="821"/>
      <c r="CL17" s="822"/>
      <c r="CM17" s="820"/>
      <c r="CN17" s="821"/>
      <c r="CO17" s="821"/>
      <c r="CP17" s="821"/>
      <c r="CQ17" s="822"/>
      <c r="CR17" s="820"/>
      <c r="CS17" s="821"/>
      <c r="CT17" s="821"/>
      <c r="CU17" s="821"/>
      <c r="CV17" s="822"/>
      <c r="CW17" s="820"/>
      <c r="CX17" s="821"/>
      <c r="CY17" s="821"/>
      <c r="CZ17" s="821"/>
      <c r="DA17" s="822"/>
      <c r="DB17" s="820"/>
      <c r="DC17" s="821"/>
      <c r="DD17" s="821"/>
      <c r="DE17" s="821"/>
      <c r="DF17" s="822"/>
      <c r="DG17" s="820"/>
      <c r="DH17" s="821"/>
      <c r="DI17" s="821"/>
      <c r="DJ17" s="821"/>
      <c r="DK17" s="822"/>
      <c r="DL17" s="820"/>
      <c r="DM17" s="821"/>
      <c r="DN17" s="821"/>
      <c r="DO17" s="821"/>
      <c r="DP17" s="822"/>
      <c r="DQ17" s="820"/>
      <c r="DR17" s="821"/>
      <c r="DS17" s="821"/>
      <c r="DT17" s="821"/>
      <c r="DU17" s="822"/>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0"/>
      <c r="CI18" s="821"/>
      <c r="CJ18" s="821"/>
      <c r="CK18" s="821"/>
      <c r="CL18" s="822"/>
      <c r="CM18" s="820"/>
      <c r="CN18" s="821"/>
      <c r="CO18" s="821"/>
      <c r="CP18" s="821"/>
      <c r="CQ18" s="822"/>
      <c r="CR18" s="820"/>
      <c r="CS18" s="821"/>
      <c r="CT18" s="821"/>
      <c r="CU18" s="821"/>
      <c r="CV18" s="822"/>
      <c r="CW18" s="820"/>
      <c r="CX18" s="821"/>
      <c r="CY18" s="821"/>
      <c r="CZ18" s="821"/>
      <c r="DA18" s="822"/>
      <c r="DB18" s="820"/>
      <c r="DC18" s="821"/>
      <c r="DD18" s="821"/>
      <c r="DE18" s="821"/>
      <c r="DF18" s="822"/>
      <c r="DG18" s="820"/>
      <c r="DH18" s="821"/>
      <c r="DI18" s="821"/>
      <c r="DJ18" s="821"/>
      <c r="DK18" s="822"/>
      <c r="DL18" s="820"/>
      <c r="DM18" s="821"/>
      <c r="DN18" s="821"/>
      <c r="DO18" s="821"/>
      <c r="DP18" s="822"/>
      <c r="DQ18" s="820"/>
      <c r="DR18" s="821"/>
      <c r="DS18" s="821"/>
      <c r="DT18" s="821"/>
      <c r="DU18" s="822"/>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0"/>
      <c r="CI19" s="821"/>
      <c r="CJ19" s="821"/>
      <c r="CK19" s="821"/>
      <c r="CL19" s="822"/>
      <c r="CM19" s="820"/>
      <c r="CN19" s="821"/>
      <c r="CO19" s="821"/>
      <c r="CP19" s="821"/>
      <c r="CQ19" s="822"/>
      <c r="CR19" s="820"/>
      <c r="CS19" s="821"/>
      <c r="CT19" s="821"/>
      <c r="CU19" s="821"/>
      <c r="CV19" s="822"/>
      <c r="CW19" s="820"/>
      <c r="CX19" s="821"/>
      <c r="CY19" s="821"/>
      <c r="CZ19" s="821"/>
      <c r="DA19" s="822"/>
      <c r="DB19" s="820"/>
      <c r="DC19" s="821"/>
      <c r="DD19" s="821"/>
      <c r="DE19" s="821"/>
      <c r="DF19" s="822"/>
      <c r="DG19" s="820"/>
      <c r="DH19" s="821"/>
      <c r="DI19" s="821"/>
      <c r="DJ19" s="821"/>
      <c r="DK19" s="822"/>
      <c r="DL19" s="820"/>
      <c r="DM19" s="821"/>
      <c r="DN19" s="821"/>
      <c r="DO19" s="821"/>
      <c r="DP19" s="822"/>
      <c r="DQ19" s="820"/>
      <c r="DR19" s="821"/>
      <c r="DS19" s="821"/>
      <c r="DT19" s="821"/>
      <c r="DU19" s="822"/>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0"/>
      <c r="CI20" s="821"/>
      <c r="CJ20" s="821"/>
      <c r="CK20" s="821"/>
      <c r="CL20" s="822"/>
      <c r="CM20" s="820"/>
      <c r="CN20" s="821"/>
      <c r="CO20" s="821"/>
      <c r="CP20" s="821"/>
      <c r="CQ20" s="822"/>
      <c r="CR20" s="820"/>
      <c r="CS20" s="821"/>
      <c r="CT20" s="821"/>
      <c r="CU20" s="821"/>
      <c r="CV20" s="822"/>
      <c r="CW20" s="820"/>
      <c r="CX20" s="821"/>
      <c r="CY20" s="821"/>
      <c r="CZ20" s="821"/>
      <c r="DA20" s="822"/>
      <c r="DB20" s="820"/>
      <c r="DC20" s="821"/>
      <c r="DD20" s="821"/>
      <c r="DE20" s="821"/>
      <c r="DF20" s="822"/>
      <c r="DG20" s="820"/>
      <c r="DH20" s="821"/>
      <c r="DI20" s="821"/>
      <c r="DJ20" s="821"/>
      <c r="DK20" s="822"/>
      <c r="DL20" s="820"/>
      <c r="DM20" s="821"/>
      <c r="DN20" s="821"/>
      <c r="DO20" s="821"/>
      <c r="DP20" s="822"/>
      <c r="DQ20" s="820"/>
      <c r="DR20" s="821"/>
      <c r="DS20" s="821"/>
      <c r="DT20" s="821"/>
      <c r="DU20" s="822"/>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0"/>
      <c r="CI21" s="821"/>
      <c r="CJ21" s="821"/>
      <c r="CK21" s="821"/>
      <c r="CL21" s="822"/>
      <c r="CM21" s="820"/>
      <c r="CN21" s="821"/>
      <c r="CO21" s="821"/>
      <c r="CP21" s="821"/>
      <c r="CQ21" s="822"/>
      <c r="CR21" s="820"/>
      <c r="CS21" s="821"/>
      <c r="CT21" s="821"/>
      <c r="CU21" s="821"/>
      <c r="CV21" s="822"/>
      <c r="CW21" s="820"/>
      <c r="CX21" s="821"/>
      <c r="CY21" s="821"/>
      <c r="CZ21" s="821"/>
      <c r="DA21" s="822"/>
      <c r="DB21" s="820"/>
      <c r="DC21" s="821"/>
      <c r="DD21" s="821"/>
      <c r="DE21" s="821"/>
      <c r="DF21" s="822"/>
      <c r="DG21" s="820"/>
      <c r="DH21" s="821"/>
      <c r="DI21" s="821"/>
      <c r="DJ21" s="821"/>
      <c r="DK21" s="822"/>
      <c r="DL21" s="820"/>
      <c r="DM21" s="821"/>
      <c r="DN21" s="821"/>
      <c r="DO21" s="821"/>
      <c r="DP21" s="822"/>
      <c r="DQ21" s="820"/>
      <c r="DR21" s="821"/>
      <c r="DS21" s="821"/>
      <c r="DT21" s="821"/>
      <c r="DU21" s="822"/>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0"/>
      <c r="CI22" s="821"/>
      <c r="CJ22" s="821"/>
      <c r="CK22" s="821"/>
      <c r="CL22" s="822"/>
      <c r="CM22" s="820"/>
      <c r="CN22" s="821"/>
      <c r="CO22" s="821"/>
      <c r="CP22" s="821"/>
      <c r="CQ22" s="822"/>
      <c r="CR22" s="820"/>
      <c r="CS22" s="821"/>
      <c r="CT22" s="821"/>
      <c r="CU22" s="821"/>
      <c r="CV22" s="822"/>
      <c r="CW22" s="820"/>
      <c r="CX22" s="821"/>
      <c r="CY22" s="821"/>
      <c r="CZ22" s="821"/>
      <c r="DA22" s="822"/>
      <c r="DB22" s="820"/>
      <c r="DC22" s="821"/>
      <c r="DD22" s="821"/>
      <c r="DE22" s="821"/>
      <c r="DF22" s="822"/>
      <c r="DG22" s="820"/>
      <c r="DH22" s="821"/>
      <c r="DI22" s="821"/>
      <c r="DJ22" s="821"/>
      <c r="DK22" s="822"/>
      <c r="DL22" s="820"/>
      <c r="DM22" s="821"/>
      <c r="DN22" s="821"/>
      <c r="DO22" s="821"/>
      <c r="DP22" s="822"/>
      <c r="DQ22" s="820"/>
      <c r="DR22" s="821"/>
      <c r="DS22" s="821"/>
      <c r="DT22" s="821"/>
      <c r="DU22" s="822"/>
      <c r="DV22" s="830"/>
      <c r="DW22" s="831"/>
      <c r="DX22" s="831"/>
      <c r="DY22" s="831"/>
      <c r="DZ22" s="832"/>
      <c r="EA22" s="255"/>
    </row>
    <row r="23" spans="1:131" s="256" customFormat="1" ht="26.25" customHeight="1" thickBot="1">
      <c r="A23" s="265" t="s">
        <v>390</v>
      </c>
      <c r="B23" s="836" t="s">
        <v>391</v>
      </c>
      <c r="C23" s="837"/>
      <c r="D23" s="837"/>
      <c r="E23" s="837"/>
      <c r="F23" s="837"/>
      <c r="G23" s="837"/>
      <c r="H23" s="837"/>
      <c r="I23" s="837"/>
      <c r="J23" s="837"/>
      <c r="K23" s="837"/>
      <c r="L23" s="837"/>
      <c r="M23" s="837"/>
      <c r="N23" s="837"/>
      <c r="O23" s="837"/>
      <c r="P23" s="838"/>
      <c r="Q23" s="839">
        <v>12553</v>
      </c>
      <c r="R23" s="840"/>
      <c r="S23" s="840"/>
      <c r="T23" s="840"/>
      <c r="U23" s="840"/>
      <c r="V23" s="840">
        <v>12427</v>
      </c>
      <c r="W23" s="840"/>
      <c r="X23" s="840"/>
      <c r="Y23" s="840"/>
      <c r="Z23" s="840"/>
      <c r="AA23" s="840">
        <v>126</v>
      </c>
      <c r="AB23" s="840"/>
      <c r="AC23" s="840"/>
      <c r="AD23" s="840"/>
      <c r="AE23" s="841"/>
      <c r="AF23" s="842">
        <v>122</v>
      </c>
      <c r="AG23" s="840"/>
      <c r="AH23" s="840"/>
      <c r="AI23" s="840"/>
      <c r="AJ23" s="843"/>
      <c r="AK23" s="844"/>
      <c r="AL23" s="845"/>
      <c r="AM23" s="845"/>
      <c r="AN23" s="845"/>
      <c r="AO23" s="845"/>
      <c r="AP23" s="840">
        <v>10137</v>
      </c>
      <c r="AQ23" s="840"/>
      <c r="AR23" s="840"/>
      <c r="AS23" s="840"/>
      <c r="AT23" s="840"/>
      <c r="AU23" s="846"/>
      <c r="AV23" s="846"/>
      <c r="AW23" s="846"/>
      <c r="AX23" s="846"/>
      <c r="AY23" s="847"/>
      <c r="AZ23" s="855" t="s">
        <v>231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0"/>
      <c r="CI23" s="821"/>
      <c r="CJ23" s="821"/>
      <c r="CK23" s="821"/>
      <c r="CL23" s="822"/>
      <c r="CM23" s="820"/>
      <c r="CN23" s="821"/>
      <c r="CO23" s="821"/>
      <c r="CP23" s="821"/>
      <c r="CQ23" s="822"/>
      <c r="CR23" s="820"/>
      <c r="CS23" s="821"/>
      <c r="CT23" s="821"/>
      <c r="CU23" s="821"/>
      <c r="CV23" s="822"/>
      <c r="CW23" s="820"/>
      <c r="CX23" s="821"/>
      <c r="CY23" s="821"/>
      <c r="CZ23" s="821"/>
      <c r="DA23" s="822"/>
      <c r="DB23" s="820"/>
      <c r="DC23" s="821"/>
      <c r="DD23" s="821"/>
      <c r="DE23" s="821"/>
      <c r="DF23" s="822"/>
      <c r="DG23" s="820"/>
      <c r="DH23" s="821"/>
      <c r="DI23" s="821"/>
      <c r="DJ23" s="821"/>
      <c r="DK23" s="822"/>
      <c r="DL23" s="820"/>
      <c r="DM23" s="821"/>
      <c r="DN23" s="821"/>
      <c r="DO23" s="821"/>
      <c r="DP23" s="822"/>
      <c r="DQ23" s="820"/>
      <c r="DR23" s="821"/>
      <c r="DS23" s="821"/>
      <c r="DT23" s="821"/>
      <c r="DU23" s="822"/>
      <c r="DV23" s="830"/>
      <c r="DW23" s="831"/>
      <c r="DX23" s="831"/>
      <c r="DY23" s="831"/>
      <c r="DZ23" s="832"/>
      <c r="EA23" s="255"/>
    </row>
    <row r="24" spans="1:131" s="256" customFormat="1" ht="26.25" customHeight="1">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0"/>
      <c r="CI24" s="821"/>
      <c r="CJ24" s="821"/>
      <c r="CK24" s="821"/>
      <c r="CL24" s="822"/>
      <c r="CM24" s="820"/>
      <c r="CN24" s="821"/>
      <c r="CO24" s="821"/>
      <c r="CP24" s="821"/>
      <c r="CQ24" s="822"/>
      <c r="CR24" s="820"/>
      <c r="CS24" s="821"/>
      <c r="CT24" s="821"/>
      <c r="CU24" s="821"/>
      <c r="CV24" s="822"/>
      <c r="CW24" s="820"/>
      <c r="CX24" s="821"/>
      <c r="CY24" s="821"/>
      <c r="CZ24" s="821"/>
      <c r="DA24" s="822"/>
      <c r="DB24" s="820"/>
      <c r="DC24" s="821"/>
      <c r="DD24" s="821"/>
      <c r="DE24" s="821"/>
      <c r="DF24" s="822"/>
      <c r="DG24" s="820"/>
      <c r="DH24" s="821"/>
      <c r="DI24" s="821"/>
      <c r="DJ24" s="821"/>
      <c r="DK24" s="822"/>
      <c r="DL24" s="820"/>
      <c r="DM24" s="821"/>
      <c r="DN24" s="821"/>
      <c r="DO24" s="821"/>
      <c r="DP24" s="822"/>
      <c r="DQ24" s="820"/>
      <c r="DR24" s="821"/>
      <c r="DS24" s="821"/>
      <c r="DT24" s="821"/>
      <c r="DU24" s="822"/>
      <c r="DV24" s="830"/>
      <c r="DW24" s="831"/>
      <c r="DX24" s="831"/>
      <c r="DY24" s="831"/>
      <c r="DZ24" s="832"/>
      <c r="EA24" s="255"/>
    </row>
    <row r="25" spans="1:131" s="248" customFormat="1" ht="26.25" customHeight="1" thickBot="1">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0"/>
      <c r="CI25" s="821"/>
      <c r="CJ25" s="821"/>
      <c r="CK25" s="821"/>
      <c r="CL25" s="822"/>
      <c r="CM25" s="820"/>
      <c r="CN25" s="821"/>
      <c r="CO25" s="821"/>
      <c r="CP25" s="821"/>
      <c r="CQ25" s="822"/>
      <c r="CR25" s="820"/>
      <c r="CS25" s="821"/>
      <c r="CT25" s="821"/>
      <c r="CU25" s="821"/>
      <c r="CV25" s="822"/>
      <c r="CW25" s="820"/>
      <c r="CX25" s="821"/>
      <c r="CY25" s="821"/>
      <c r="CZ25" s="821"/>
      <c r="DA25" s="822"/>
      <c r="DB25" s="820"/>
      <c r="DC25" s="821"/>
      <c r="DD25" s="821"/>
      <c r="DE25" s="821"/>
      <c r="DF25" s="822"/>
      <c r="DG25" s="820"/>
      <c r="DH25" s="821"/>
      <c r="DI25" s="821"/>
      <c r="DJ25" s="821"/>
      <c r="DK25" s="822"/>
      <c r="DL25" s="820"/>
      <c r="DM25" s="821"/>
      <c r="DN25" s="821"/>
      <c r="DO25" s="821"/>
      <c r="DP25" s="822"/>
      <c r="DQ25" s="820"/>
      <c r="DR25" s="821"/>
      <c r="DS25" s="821"/>
      <c r="DT25" s="821"/>
      <c r="DU25" s="822"/>
      <c r="DV25" s="830"/>
      <c r="DW25" s="831"/>
      <c r="DX25" s="831"/>
      <c r="DY25" s="831"/>
      <c r="DZ25" s="832"/>
      <c r="EA25" s="247"/>
    </row>
    <row r="26" spans="1:131" s="248" customFormat="1" ht="26.25" customHeight="1">
      <c r="A26" s="786" t="s">
        <v>368</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0"/>
      <c r="CI26" s="821"/>
      <c r="CJ26" s="821"/>
      <c r="CK26" s="821"/>
      <c r="CL26" s="822"/>
      <c r="CM26" s="820"/>
      <c r="CN26" s="821"/>
      <c r="CO26" s="821"/>
      <c r="CP26" s="821"/>
      <c r="CQ26" s="822"/>
      <c r="CR26" s="820"/>
      <c r="CS26" s="821"/>
      <c r="CT26" s="821"/>
      <c r="CU26" s="821"/>
      <c r="CV26" s="822"/>
      <c r="CW26" s="820"/>
      <c r="CX26" s="821"/>
      <c r="CY26" s="821"/>
      <c r="CZ26" s="821"/>
      <c r="DA26" s="822"/>
      <c r="DB26" s="820"/>
      <c r="DC26" s="821"/>
      <c r="DD26" s="821"/>
      <c r="DE26" s="821"/>
      <c r="DF26" s="822"/>
      <c r="DG26" s="820"/>
      <c r="DH26" s="821"/>
      <c r="DI26" s="821"/>
      <c r="DJ26" s="821"/>
      <c r="DK26" s="822"/>
      <c r="DL26" s="820"/>
      <c r="DM26" s="821"/>
      <c r="DN26" s="821"/>
      <c r="DO26" s="821"/>
      <c r="DP26" s="822"/>
      <c r="DQ26" s="820"/>
      <c r="DR26" s="821"/>
      <c r="DS26" s="821"/>
      <c r="DT26" s="821"/>
      <c r="DU26" s="822"/>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0"/>
      <c r="CI27" s="821"/>
      <c r="CJ27" s="821"/>
      <c r="CK27" s="821"/>
      <c r="CL27" s="822"/>
      <c r="CM27" s="820"/>
      <c r="CN27" s="821"/>
      <c r="CO27" s="821"/>
      <c r="CP27" s="821"/>
      <c r="CQ27" s="822"/>
      <c r="CR27" s="820"/>
      <c r="CS27" s="821"/>
      <c r="CT27" s="821"/>
      <c r="CU27" s="821"/>
      <c r="CV27" s="822"/>
      <c r="CW27" s="820"/>
      <c r="CX27" s="821"/>
      <c r="CY27" s="821"/>
      <c r="CZ27" s="821"/>
      <c r="DA27" s="822"/>
      <c r="DB27" s="820"/>
      <c r="DC27" s="821"/>
      <c r="DD27" s="821"/>
      <c r="DE27" s="821"/>
      <c r="DF27" s="822"/>
      <c r="DG27" s="820"/>
      <c r="DH27" s="821"/>
      <c r="DI27" s="821"/>
      <c r="DJ27" s="821"/>
      <c r="DK27" s="822"/>
      <c r="DL27" s="820"/>
      <c r="DM27" s="821"/>
      <c r="DN27" s="821"/>
      <c r="DO27" s="821"/>
      <c r="DP27" s="822"/>
      <c r="DQ27" s="820"/>
      <c r="DR27" s="821"/>
      <c r="DS27" s="821"/>
      <c r="DT27" s="821"/>
      <c r="DU27" s="822"/>
      <c r="DV27" s="830"/>
      <c r="DW27" s="831"/>
      <c r="DX27" s="831"/>
      <c r="DY27" s="831"/>
      <c r="DZ27" s="832"/>
      <c r="EA27" s="247"/>
    </row>
    <row r="28" spans="1:131" s="248" customFormat="1" ht="26.25" customHeight="1" thickTop="1">
      <c r="A28" s="267">
        <v>1</v>
      </c>
      <c r="B28" s="777" t="s">
        <v>402</v>
      </c>
      <c r="C28" s="778"/>
      <c r="D28" s="778"/>
      <c r="E28" s="778"/>
      <c r="F28" s="778"/>
      <c r="G28" s="778"/>
      <c r="H28" s="778"/>
      <c r="I28" s="778"/>
      <c r="J28" s="778"/>
      <c r="K28" s="778"/>
      <c r="L28" s="778"/>
      <c r="M28" s="778"/>
      <c r="N28" s="778"/>
      <c r="O28" s="778"/>
      <c r="P28" s="779"/>
      <c r="Q28" s="868">
        <v>3157</v>
      </c>
      <c r="R28" s="869"/>
      <c r="S28" s="869"/>
      <c r="T28" s="869"/>
      <c r="U28" s="869"/>
      <c r="V28" s="869">
        <v>3121</v>
      </c>
      <c r="W28" s="869"/>
      <c r="X28" s="869"/>
      <c r="Y28" s="869"/>
      <c r="Z28" s="869"/>
      <c r="AA28" s="869">
        <v>36</v>
      </c>
      <c r="AB28" s="869"/>
      <c r="AC28" s="869"/>
      <c r="AD28" s="869"/>
      <c r="AE28" s="870"/>
      <c r="AF28" s="871">
        <v>36</v>
      </c>
      <c r="AG28" s="869"/>
      <c r="AH28" s="869"/>
      <c r="AI28" s="869"/>
      <c r="AJ28" s="872"/>
      <c r="AK28" s="873">
        <v>268</v>
      </c>
      <c r="AL28" s="864"/>
      <c r="AM28" s="864"/>
      <c r="AN28" s="864"/>
      <c r="AO28" s="864"/>
      <c r="AP28" s="864" t="s">
        <v>584</v>
      </c>
      <c r="AQ28" s="864"/>
      <c r="AR28" s="864"/>
      <c r="AS28" s="864"/>
      <c r="AT28" s="864"/>
      <c r="AU28" s="864" t="s">
        <v>584</v>
      </c>
      <c r="AV28" s="864"/>
      <c r="AW28" s="864"/>
      <c r="AX28" s="864"/>
      <c r="AY28" s="864"/>
      <c r="AZ28" s="865" t="s">
        <v>584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0"/>
      <c r="CI28" s="821"/>
      <c r="CJ28" s="821"/>
      <c r="CK28" s="821"/>
      <c r="CL28" s="822"/>
      <c r="CM28" s="820"/>
      <c r="CN28" s="821"/>
      <c r="CO28" s="821"/>
      <c r="CP28" s="821"/>
      <c r="CQ28" s="822"/>
      <c r="CR28" s="820"/>
      <c r="CS28" s="821"/>
      <c r="CT28" s="821"/>
      <c r="CU28" s="821"/>
      <c r="CV28" s="822"/>
      <c r="CW28" s="820"/>
      <c r="CX28" s="821"/>
      <c r="CY28" s="821"/>
      <c r="CZ28" s="821"/>
      <c r="DA28" s="822"/>
      <c r="DB28" s="820"/>
      <c r="DC28" s="821"/>
      <c r="DD28" s="821"/>
      <c r="DE28" s="821"/>
      <c r="DF28" s="822"/>
      <c r="DG28" s="820"/>
      <c r="DH28" s="821"/>
      <c r="DI28" s="821"/>
      <c r="DJ28" s="821"/>
      <c r="DK28" s="822"/>
      <c r="DL28" s="820"/>
      <c r="DM28" s="821"/>
      <c r="DN28" s="821"/>
      <c r="DO28" s="821"/>
      <c r="DP28" s="822"/>
      <c r="DQ28" s="820"/>
      <c r="DR28" s="821"/>
      <c r="DS28" s="821"/>
      <c r="DT28" s="821"/>
      <c r="DU28" s="822"/>
      <c r="DV28" s="830"/>
      <c r="DW28" s="831"/>
      <c r="DX28" s="831"/>
      <c r="DY28" s="831"/>
      <c r="DZ28" s="832"/>
      <c r="EA28" s="247"/>
    </row>
    <row r="29" spans="1:131" s="248" customFormat="1" ht="26.25" customHeight="1">
      <c r="A29" s="267">
        <v>2</v>
      </c>
      <c r="B29" s="801" t="s">
        <v>403</v>
      </c>
      <c r="C29" s="802"/>
      <c r="D29" s="802"/>
      <c r="E29" s="802"/>
      <c r="F29" s="802"/>
      <c r="G29" s="802"/>
      <c r="H29" s="802"/>
      <c r="I29" s="802"/>
      <c r="J29" s="802"/>
      <c r="K29" s="802"/>
      <c r="L29" s="802"/>
      <c r="M29" s="802"/>
      <c r="N29" s="802"/>
      <c r="O29" s="802"/>
      <c r="P29" s="803"/>
      <c r="Q29" s="804">
        <v>476</v>
      </c>
      <c r="R29" s="805"/>
      <c r="S29" s="805"/>
      <c r="T29" s="805"/>
      <c r="U29" s="805"/>
      <c r="V29" s="805">
        <v>459</v>
      </c>
      <c r="W29" s="805"/>
      <c r="X29" s="805"/>
      <c r="Y29" s="805"/>
      <c r="Z29" s="805"/>
      <c r="AA29" s="805">
        <v>17</v>
      </c>
      <c r="AB29" s="805"/>
      <c r="AC29" s="805"/>
      <c r="AD29" s="805"/>
      <c r="AE29" s="806"/>
      <c r="AF29" s="807">
        <v>17</v>
      </c>
      <c r="AG29" s="808"/>
      <c r="AH29" s="808"/>
      <c r="AI29" s="808"/>
      <c r="AJ29" s="809"/>
      <c r="AK29" s="876">
        <v>144</v>
      </c>
      <c r="AL29" s="877"/>
      <c r="AM29" s="877"/>
      <c r="AN29" s="877"/>
      <c r="AO29" s="877"/>
      <c r="AP29" s="877" t="s">
        <v>584</v>
      </c>
      <c r="AQ29" s="877"/>
      <c r="AR29" s="877"/>
      <c r="AS29" s="877"/>
      <c r="AT29" s="877"/>
      <c r="AU29" s="877" t="s">
        <v>584</v>
      </c>
      <c r="AV29" s="877"/>
      <c r="AW29" s="877"/>
      <c r="AX29" s="877"/>
      <c r="AY29" s="877"/>
      <c r="AZ29" s="878" t="s">
        <v>584</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0"/>
      <c r="CI29" s="821"/>
      <c r="CJ29" s="821"/>
      <c r="CK29" s="821"/>
      <c r="CL29" s="822"/>
      <c r="CM29" s="820"/>
      <c r="CN29" s="821"/>
      <c r="CO29" s="821"/>
      <c r="CP29" s="821"/>
      <c r="CQ29" s="822"/>
      <c r="CR29" s="820"/>
      <c r="CS29" s="821"/>
      <c r="CT29" s="821"/>
      <c r="CU29" s="821"/>
      <c r="CV29" s="822"/>
      <c r="CW29" s="820"/>
      <c r="CX29" s="821"/>
      <c r="CY29" s="821"/>
      <c r="CZ29" s="821"/>
      <c r="DA29" s="822"/>
      <c r="DB29" s="820"/>
      <c r="DC29" s="821"/>
      <c r="DD29" s="821"/>
      <c r="DE29" s="821"/>
      <c r="DF29" s="822"/>
      <c r="DG29" s="820"/>
      <c r="DH29" s="821"/>
      <c r="DI29" s="821"/>
      <c r="DJ29" s="821"/>
      <c r="DK29" s="822"/>
      <c r="DL29" s="820"/>
      <c r="DM29" s="821"/>
      <c r="DN29" s="821"/>
      <c r="DO29" s="821"/>
      <c r="DP29" s="822"/>
      <c r="DQ29" s="820"/>
      <c r="DR29" s="821"/>
      <c r="DS29" s="821"/>
      <c r="DT29" s="821"/>
      <c r="DU29" s="822"/>
      <c r="DV29" s="830"/>
      <c r="DW29" s="831"/>
      <c r="DX29" s="831"/>
      <c r="DY29" s="831"/>
      <c r="DZ29" s="832"/>
      <c r="EA29" s="247"/>
    </row>
    <row r="30" spans="1:131" s="248" customFormat="1" ht="26.25" customHeight="1">
      <c r="A30" s="267">
        <v>3</v>
      </c>
      <c r="B30" s="801" t="s">
        <v>404</v>
      </c>
      <c r="C30" s="802"/>
      <c r="D30" s="802"/>
      <c r="E30" s="802"/>
      <c r="F30" s="802"/>
      <c r="G30" s="802"/>
      <c r="H30" s="802"/>
      <c r="I30" s="802"/>
      <c r="J30" s="802"/>
      <c r="K30" s="802"/>
      <c r="L30" s="802"/>
      <c r="M30" s="802"/>
      <c r="N30" s="802"/>
      <c r="O30" s="802"/>
      <c r="P30" s="803"/>
      <c r="Q30" s="804">
        <v>535</v>
      </c>
      <c r="R30" s="805"/>
      <c r="S30" s="805"/>
      <c r="T30" s="805"/>
      <c r="U30" s="805"/>
      <c r="V30" s="805">
        <v>529</v>
      </c>
      <c r="W30" s="805"/>
      <c r="X30" s="805"/>
      <c r="Y30" s="805"/>
      <c r="Z30" s="805"/>
      <c r="AA30" s="805">
        <v>5</v>
      </c>
      <c r="AB30" s="805"/>
      <c r="AC30" s="805"/>
      <c r="AD30" s="805"/>
      <c r="AE30" s="806"/>
      <c r="AF30" s="807">
        <v>214</v>
      </c>
      <c r="AG30" s="808"/>
      <c r="AH30" s="808"/>
      <c r="AI30" s="808"/>
      <c r="AJ30" s="809"/>
      <c r="AK30" s="876">
        <v>141</v>
      </c>
      <c r="AL30" s="877"/>
      <c r="AM30" s="877"/>
      <c r="AN30" s="877"/>
      <c r="AO30" s="877"/>
      <c r="AP30" s="877">
        <v>957</v>
      </c>
      <c r="AQ30" s="877"/>
      <c r="AR30" s="877"/>
      <c r="AS30" s="877"/>
      <c r="AT30" s="877"/>
      <c r="AU30" s="877">
        <v>60</v>
      </c>
      <c r="AV30" s="877"/>
      <c r="AW30" s="877"/>
      <c r="AX30" s="877"/>
      <c r="AY30" s="877"/>
      <c r="AZ30" s="878" t="s">
        <v>584</v>
      </c>
      <c r="BA30" s="878"/>
      <c r="BB30" s="878"/>
      <c r="BC30" s="878"/>
      <c r="BD30" s="878"/>
      <c r="BE30" s="874" t="s">
        <v>405</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0"/>
      <c r="CI30" s="821"/>
      <c r="CJ30" s="821"/>
      <c r="CK30" s="821"/>
      <c r="CL30" s="822"/>
      <c r="CM30" s="820"/>
      <c r="CN30" s="821"/>
      <c r="CO30" s="821"/>
      <c r="CP30" s="821"/>
      <c r="CQ30" s="822"/>
      <c r="CR30" s="820"/>
      <c r="CS30" s="821"/>
      <c r="CT30" s="821"/>
      <c r="CU30" s="821"/>
      <c r="CV30" s="822"/>
      <c r="CW30" s="820"/>
      <c r="CX30" s="821"/>
      <c r="CY30" s="821"/>
      <c r="CZ30" s="821"/>
      <c r="DA30" s="822"/>
      <c r="DB30" s="820"/>
      <c r="DC30" s="821"/>
      <c r="DD30" s="821"/>
      <c r="DE30" s="821"/>
      <c r="DF30" s="822"/>
      <c r="DG30" s="820"/>
      <c r="DH30" s="821"/>
      <c r="DI30" s="821"/>
      <c r="DJ30" s="821"/>
      <c r="DK30" s="822"/>
      <c r="DL30" s="820"/>
      <c r="DM30" s="821"/>
      <c r="DN30" s="821"/>
      <c r="DO30" s="821"/>
      <c r="DP30" s="822"/>
      <c r="DQ30" s="820"/>
      <c r="DR30" s="821"/>
      <c r="DS30" s="821"/>
      <c r="DT30" s="821"/>
      <c r="DU30" s="822"/>
      <c r="DV30" s="830"/>
      <c r="DW30" s="831"/>
      <c r="DX30" s="831"/>
      <c r="DY30" s="831"/>
      <c r="DZ30" s="832"/>
      <c r="EA30" s="247"/>
    </row>
    <row r="31" spans="1:131" s="248" customFormat="1" ht="26.25" customHeight="1">
      <c r="A31" s="267">
        <v>4</v>
      </c>
      <c r="B31" s="801" t="s">
        <v>406</v>
      </c>
      <c r="C31" s="802"/>
      <c r="D31" s="802"/>
      <c r="E31" s="802"/>
      <c r="F31" s="802"/>
      <c r="G31" s="802"/>
      <c r="H31" s="802"/>
      <c r="I31" s="802"/>
      <c r="J31" s="802"/>
      <c r="K31" s="802"/>
      <c r="L31" s="802"/>
      <c r="M31" s="802"/>
      <c r="N31" s="802"/>
      <c r="O31" s="802"/>
      <c r="P31" s="803"/>
      <c r="Q31" s="804">
        <v>20</v>
      </c>
      <c r="R31" s="805"/>
      <c r="S31" s="805"/>
      <c r="T31" s="805"/>
      <c r="U31" s="805"/>
      <c r="V31" s="805">
        <v>19</v>
      </c>
      <c r="W31" s="805"/>
      <c r="X31" s="805"/>
      <c r="Y31" s="805"/>
      <c r="Z31" s="805"/>
      <c r="AA31" s="805">
        <v>0</v>
      </c>
      <c r="AB31" s="805"/>
      <c r="AC31" s="805"/>
      <c r="AD31" s="805"/>
      <c r="AE31" s="806"/>
      <c r="AF31" s="807">
        <v>89</v>
      </c>
      <c r="AG31" s="808"/>
      <c r="AH31" s="808"/>
      <c r="AI31" s="808"/>
      <c r="AJ31" s="809"/>
      <c r="AK31" s="876">
        <v>5</v>
      </c>
      <c r="AL31" s="877"/>
      <c r="AM31" s="877"/>
      <c r="AN31" s="877"/>
      <c r="AO31" s="877"/>
      <c r="AP31" s="877">
        <v>52</v>
      </c>
      <c r="AQ31" s="877"/>
      <c r="AR31" s="877"/>
      <c r="AS31" s="877"/>
      <c r="AT31" s="877"/>
      <c r="AU31" s="877" t="s">
        <v>584</v>
      </c>
      <c r="AV31" s="877"/>
      <c r="AW31" s="877"/>
      <c r="AX31" s="877"/>
      <c r="AY31" s="877"/>
      <c r="AZ31" s="878" t="s">
        <v>584</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0"/>
      <c r="CI31" s="821"/>
      <c r="CJ31" s="821"/>
      <c r="CK31" s="821"/>
      <c r="CL31" s="822"/>
      <c r="CM31" s="820"/>
      <c r="CN31" s="821"/>
      <c r="CO31" s="821"/>
      <c r="CP31" s="821"/>
      <c r="CQ31" s="822"/>
      <c r="CR31" s="820"/>
      <c r="CS31" s="821"/>
      <c r="CT31" s="821"/>
      <c r="CU31" s="821"/>
      <c r="CV31" s="822"/>
      <c r="CW31" s="820"/>
      <c r="CX31" s="821"/>
      <c r="CY31" s="821"/>
      <c r="CZ31" s="821"/>
      <c r="DA31" s="822"/>
      <c r="DB31" s="820"/>
      <c r="DC31" s="821"/>
      <c r="DD31" s="821"/>
      <c r="DE31" s="821"/>
      <c r="DF31" s="822"/>
      <c r="DG31" s="820"/>
      <c r="DH31" s="821"/>
      <c r="DI31" s="821"/>
      <c r="DJ31" s="821"/>
      <c r="DK31" s="822"/>
      <c r="DL31" s="820"/>
      <c r="DM31" s="821"/>
      <c r="DN31" s="821"/>
      <c r="DO31" s="821"/>
      <c r="DP31" s="822"/>
      <c r="DQ31" s="820"/>
      <c r="DR31" s="821"/>
      <c r="DS31" s="821"/>
      <c r="DT31" s="821"/>
      <c r="DU31" s="822"/>
      <c r="DV31" s="830"/>
      <c r="DW31" s="831"/>
      <c r="DX31" s="831"/>
      <c r="DY31" s="831"/>
      <c r="DZ31" s="832"/>
      <c r="EA31" s="247"/>
    </row>
    <row r="32" spans="1:131" s="248" customFormat="1" ht="26.25" customHeight="1">
      <c r="A32" s="267">
        <v>5</v>
      </c>
      <c r="B32" s="801" t="s">
        <v>408</v>
      </c>
      <c r="C32" s="802"/>
      <c r="D32" s="802"/>
      <c r="E32" s="802"/>
      <c r="F32" s="802"/>
      <c r="G32" s="802"/>
      <c r="H32" s="802"/>
      <c r="I32" s="802"/>
      <c r="J32" s="802"/>
      <c r="K32" s="802"/>
      <c r="L32" s="802"/>
      <c r="M32" s="802"/>
      <c r="N32" s="802"/>
      <c r="O32" s="802"/>
      <c r="P32" s="803"/>
      <c r="Q32" s="804">
        <v>464</v>
      </c>
      <c r="R32" s="805"/>
      <c r="S32" s="805"/>
      <c r="T32" s="805"/>
      <c r="U32" s="805"/>
      <c r="V32" s="805">
        <v>482</v>
      </c>
      <c r="W32" s="805"/>
      <c r="X32" s="805"/>
      <c r="Y32" s="805"/>
      <c r="Z32" s="805"/>
      <c r="AA32" s="805">
        <v>-18</v>
      </c>
      <c r="AB32" s="805"/>
      <c r="AC32" s="805"/>
      <c r="AD32" s="805"/>
      <c r="AE32" s="806"/>
      <c r="AF32" s="807">
        <v>432</v>
      </c>
      <c r="AG32" s="808"/>
      <c r="AH32" s="808"/>
      <c r="AI32" s="808"/>
      <c r="AJ32" s="809"/>
      <c r="AK32" s="876">
        <v>257</v>
      </c>
      <c r="AL32" s="877"/>
      <c r="AM32" s="877"/>
      <c r="AN32" s="877"/>
      <c r="AO32" s="877"/>
      <c r="AP32" s="877">
        <v>2975</v>
      </c>
      <c r="AQ32" s="877"/>
      <c r="AR32" s="877"/>
      <c r="AS32" s="877"/>
      <c r="AT32" s="877"/>
      <c r="AU32" s="877">
        <v>2879</v>
      </c>
      <c r="AV32" s="877"/>
      <c r="AW32" s="877"/>
      <c r="AX32" s="877"/>
      <c r="AY32" s="877"/>
      <c r="AZ32" s="878" t="s">
        <v>584</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0"/>
      <c r="CI32" s="821"/>
      <c r="CJ32" s="821"/>
      <c r="CK32" s="821"/>
      <c r="CL32" s="822"/>
      <c r="CM32" s="820"/>
      <c r="CN32" s="821"/>
      <c r="CO32" s="821"/>
      <c r="CP32" s="821"/>
      <c r="CQ32" s="822"/>
      <c r="CR32" s="820"/>
      <c r="CS32" s="821"/>
      <c r="CT32" s="821"/>
      <c r="CU32" s="821"/>
      <c r="CV32" s="822"/>
      <c r="CW32" s="820"/>
      <c r="CX32" s="821"/>
      <c r="CY32" s="821"/>
      <c r="CZ32" s="821"/>
      <c r="DA32" s="822"/>
      <c r="DB32" s="820"/>
      <c r="DC32" s="821"/>
      <c r="DD32" s="821"/>
      <c r="DE32" s="821"/>
      <c r="DF32" s="822"/>
      <c r="DG32" s="820"/>
      <c r="DH32" s="821"/>
      <c r="DI32" s="821"/>
      <c r="DJ32" s="821"/>
      <c r="DK32" s="822"/>
      <c r="DL32" s="820"/>
      <c r="DM32" s="821"/>
      <c r="DN32" s="821"/>
      <c r="DO32" s="821"/>
      <c r="DP32" s="822"/>
      <c r="DQ32" s="820"/>
      <c r="DR32" s="821"/>
      <c r="DS32" s="821"/>
      <c r="DT32" s="821"/>
      <c r="DU32" s="822"/>
      <c r="DV32" s="830"/>
      <c r="DW32" s="831"/>
      <c r="DX32" s="831"/>
      <c r="DY32" s="831"/>
      <c r="DZ32" s="832"/>
      <c r="EA32" s="247"/>
    </row>
    <row r="33" spans="1:131" s="248" customFormat="1" ht="26.25" customHeight="1">
      <c r="A33" s="267">
        <v>6</v>
      </c>
      <c r="B33" s="801" t="s">
        <v>409</v>
      </c>
      <c r="C33" s="802"/>
      <c r="D33" s="802"/>
      <c r="E33" s="802"/>
      <c r="F33" s="802"/>
      <c r="G33" s="802"/>
      <c r="H33" s="802"/>
      <c r="I33" s="802"/>
      <c r="J33" s="802"/>
      <c r="K33" s="802"/>
      <c r="L33" s="802"/>
      <c r="M33" s="802"/>
      <c r="N33" s="802"/>
      <c r="O33" s="802"/>
      <c r="P33" s="803"/>
      <c r="Q33" s="804" t="s">
        <v>584</v>
      </c>
      <c r="R33" s="805"/>
      <c r="S33" s="805"/>
      <c r="T33" s="805"/>
      <c r="U33" s="805"/>
      <c r="V33" s="805" t="s">
        <v>584</v>
      </c>
      <c r="W33" s="805"/>
      <c r="X33" s="805"/>
      <c r="Y33" s="805"/>
      <c r="Z33" s="805"/>
      <c r="AA33" s="805" t="s">
        <v>584</v>
      </c>
      <c r="AB33" s="805"/>
      <c r="AC33" s="805"/>
      <c r="AD33" s="805"/>
      <c r="AE33" s="806"/>
      <c r="AF33" s="807" t="s">
        <v>231</v>
      </c>
      <c r="AG33" s="808"/>
      <c r="AH33" s="808"/>
      <c r="AI33" s="808"/>
      <c r="AJ33" s="809"/>
      <c r="AK33" s="876" t="s">
        <v>584</v>
      </c>
      <c r="AL33" s="877"/>
      <c r="AM33" s="877"/>
      <c r="AN33" s="877"/>
      <c r="AO33" s="877"/>
      <c r="AP33" s="877" t="s">
        <v>584</v>
      </c>
      <c r="AQ33" s="877"/>
      <c r="AR33" s="877"/>
      <c r="AS33" s="877"/>
      <c r="AT33" s="877"/>
      <c r="AU33" s="877" t="s">
        <v>584</v>
      </c>
      <c r="AV33" s="877"/>
      <c r="AW33" s="877"/>
      <c r="AX33" s="877"/>
      <c r="AY33" s="877"/>
      <c r="AZ33" s="878" t="s">
        <v>584</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0"/>
      <c r="CI33" s="821"/>
      <c r="CJ33" s="821"/>
      <c r="CK33" s="821"/>
      <c r="CL33" s="822"/>
      <c r="CM33" s="820"/>
      <c r="CN33" s="821"/>
      <c r="CO33" s="821"/>
      <c r="CP33" s="821"/>
      <c r="CQ33" s="822"/>
      <c r="CR33" s="820"/>
      <c r="CS33" s="821"/>
      <c r="CT33" s="821"/>
      <c r="CU33" s="821"/>
      <c r="CV33" s="822"/>
      <c r="CW33" s="820"/>
      <c r="CX33" s="821"/>
      <c r="CY33" s="821"/>
      <c r="CZ33" s="821"/>
      <c r="DA33" s="822"/>
      <c r="DB33" s="820"/>
      <c r="DC33" s="821"/>
      <c r="DD33" s="821"/>
      <c r="DE33" s="821"/>
      <c r="DF33" s="822"/>
      <c r="DG33" s="820"/>
      <c r="DH33" s="821"/>
      <c r="DI33" s="821"/>
      <c r="DJ33" s="821"/>
      <c r="DK33" s="822"/>
      <c r="DL33" s="820"/>
      <c r="DM33" s="821"/>
      <c r="DN33" s="821"/>
      <c r="DO33" s="821"/>
      <c r="DP33" s="822"/>
      <c r="DQ33" s="820"/>
      <c r="DR33" s="821"/>
      <c r="DS33" s="821"/>
      <c r="DT33" s="821"/>
      <c r="DU33" s="822"/>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0"/>
      <c r="CI34" s="821"/>
      <c r="CJ34" s="821"/>
      <c r="CK34" s="821"/>
      <c r="CL34" s="822"/>
      <c r="CM34" s="820"/>
      <c r="CN34" s="821"/>
      <c r="CO34" s="821"/>
      <c r="CP34" s="821"/>
      <c r="CQ34" s="822"/>
      <c r="CR34" s="820"/>
      <c r="CS34" s="821"/>
      <c r="CT34" s="821"/>
      <c r="CU34" s="821"/>
      <c r="CV34" s="822"/>
      <c r="CW34" s="820"/>
      <c r="CX34" s="821"/>
      <c r="CY34" s="821"/>
      <c r="CZ34" s="821"/>
      <c r="DA34" s="822"/>
      <c r="DB34" s="820"/>
      <c r="DC34" s="821"/>
      <c r="DD34" s="821"/>
      <c r="DE34" s="821"/>
      <c r="DF34" s="822"/>
      <c r="DG34" s="820"/>
      <c r="DH34" s="821"/>
      <c r="DI34" s="821"/>
      <c r="DJ34" s="821"/>
      <c r="DK34" s="822"/>
      <c r="DL34" s="820"/>
      <c r="DM34" s="821"/>
      <c r="DN34" s="821"/>
      <c r="DO34" s="821"/>
      <c r="DP34" s="822"/>
      <c r="DQ34" s="820"/>
      <c r="DR34" s="821"/>
      <c r="DS34" s="821"/>
      <c r="DT34" s="821"/>
      <c r="DU34" s="822"/>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0"/>
      <c r="CI35" s="821"/>
      <c r="CJ35" s="821"/>
      <c r="CK35" s="821"/>
      <c r="CL35" s="822"/>
      <c r="CM35" s="820"/>
      <c r="CN35" s="821"/>
      <c r="CO35" s="821"/>
      <c r="CP35" s="821"/>
      <c r="CQ35" s="822"/>
      <c r="CR35" s="820"/>
      <c r="CS35" s="821"/>
      <c r="CT35" s="821"/>
      <c r="CU35" s="821"/>
      <c r="CV35" s="822"/>
      <c r="CW35" s="820"/>
      <c r="CX35" s="821"/>
      <c r="CY35" s="821"/>
      <c r="CZ35" s="821"/>
      <c r="DA35" s="822"/>
      <c r="DB35" s="820"/>
      <c r="DC35" s="821"/>
      <c r="DD35" s="821"/>
      <c r="DE35" s="821"/>
      <c r="DF35" s="822"/>
      <c r="DG35" s="820"/>
      <c r="DH35" s="821"/>
      <c r="DI35" s="821"/>
      <c r="DJ35" s="821"/>
      <c r="DK35" s="822"/>
      <c r="DL35" s="820"/>
      <c r="DM35" s="821"/>
      <c r="DN35" s="821"/>
      <c r="DO35" s="821"/>
      <c r="DP35" s="822"/>
      <c r="DQ35" s="820"/>
      <c r="DR35" s="821"/>
      <c r="DS35" s="821"/>
      <c r="DT35" s="821"/>
      <c r="DU35" s="822"/>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0"/>
      <c r="CI36" s="821"/>
      <c r="CJ36" s="821"/>
      <c r="CK36" s="821"/>
      <c r="CL36" s="822"/>
      <c r="CM36" s="820"/>
      <c r="CN36" s="821"/>
      <c r="CO36" s="821"/>
      <c r="CP36" s="821"/>
      <c r="CQ36" s="822"/>
      <c r="CR36" s="820"/>
      <c r="CS36" s="821"/>
      <c r="CT36" s="821"/>
      <c r="CU36" s="821"/>
      <c r="CV36" s="822"/>
      <c r="CW36" s="820"/>
      <c r="CX36" s="821"/>
      <c r="CY36" s="821"/>
      <c r="CZ36" s="821"/>
      <c r="DA36" s="822"/>
      <c r="DB36" s="820"/>
      <c r="DC36" s="821"/>
      <c r="DD36" s="821"/>
      <c r="DE36" s="821"/>
      <c r="DF36" s="822"/>
      <c r="DG36" s="820"/>
      <c r="DH36" s="821"/>
      <c r="DI36" s="821"/>
      <c r="DJ36" s="821"/>
      <c r="DK36" s="822"/>
      <c r="DL36" s="820"/>
      <c r="DM36" s="821"/>
      <c r="DN36" s="821"/>
      <c r="DO36" s="821"/>
      <c r="DP36" s="822"/>
      <c r="DQ36" s="820"/>
      <c r="DR36" s="821"/>
      <c r="DS36" s="821"/>
      <c r="DT36" s="821"/>
      <c r="DU36" s="822"/>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0"/>
      <c r="CI37" s="821"/>
      <c r="CJ37" s="821"/>
      <c r="CK37" s="821"/>
      <c r="CL37" s="822"/>
      <c r="CM37" s="820"/>
      <c r="CN37" s="821"/>
      <c r="CO37" s="821"/>
      <c r="CP37" s="821"/>
      <c r="CQ37" s="822"/>
      <c r="CR37" s="820"/>
      <c r="CS37" s="821"/>
      <c r="CT37" s="821"/>
      <c r="CU37" s="821"/>
      <c r="CV37" s="822"/>
      <c r="CW37" s="820"/>
      <c r="CX37" s="821"/>
      <c r="CY37" s="821"/>
      <c r="CZ37" s="821"/>
      <c r="DA37" s="822"/>
      <c r="DB37" s="820"/>
      <c r="DC37" s="821"/>
      <c r="DD37" s="821"/>
      <c r="DE37" s="821"/>
      <c r="DF37" s="822"/>
      <c r="DG37" s="820"/>
      <c r="DH37" s="821"/>
      <c r="DI37" s="821"/>
      <c r="DJ37" s="821"/>
      <c r="DK37" s="822"/>
      <c r="DL37" s="820"/>
      <c r="DM37" s="821"/>
      <c r="DN37" s="821"/>
      <c r="DO37" s="821"/>
      <c r="DP37" s="822"/>
      <c r="DQ37" s="820"/>
      <c r="DR37" s="821"/>
      <c r="DS37" s="821"/>
      <c r="DT37" s="821"/>
      <c r="DU37" s="822"/>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0"/>
      <c r="CI38" s="821"/>
      <c r="CJ38" s="821"/>
      <c r="CK38" s="821"/>
      <c r="CL38" s="822"/>
      <c r="CM38" s="820"/>
      <c r="CN38" s="821"/>
      <c r="CO38" s="821"/>
      <c r="CP38" s="821"/>
      <c r="CQ38" s="822"/>
      <c r="CR38" s="820"/>
      <c r="CS38" s="821"/>
      <c r="CT38" s="821"/>
      <c r="CU38" s="821"/>
      <c r="CV38" s="822"/>
      <c r="CW38" s="820"/>
      <c r="CX38" s="821"/>
      <c r="CY38" s="821"/>
      <c r="CZ38" s="821"/>
      <c r="DA38" s="822"/>
      <c r="DB38" s="820"/>
      <c r="DC38" s="821"/>
      <c r="DD38" s="821"/>
      <c r="DE38" s="821"/>
      <c r="DF38" s="822"/>
      <c r="DG38" s="820"/>
      <c r="DH38" s="821"/>
      <c r="DI38" s="821"/>
      <c r="DJ38" s="821"/>
      <c r="DK38" s="822"/>
      <c r="DL38" s="820"/>
      <c r="DM38" s="821"/>
      <c r="DN38" s="821"/>
      <c r="DO38" s="821"/>
      <c r="DP38" s="822"/>
      <c r="DQ38" s="820"/>
      <c r="DR38" s="821"/>
      <c r="DS38" s="821"/>
      <c r="DT38" s="821"/>
      <c r="DU38" s="822"/>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0"/>
      <c r="CI39" s="821"/>
      <c r="CJ39" s="821"/>
      <c r="CK39" s="821"/>
      <c r="CL39" s="822"/>
      <c r="CM39" s="820"/>
      <c r="CN39" s="821"/>
      <c r="CO39" s="821"/>
      <c r="CP39" s="821"/>
      <c r="CQ39" s="822"/>
      <c r="CR39" s="820"/>
      <c r="CS39" s="821"/>
      <c r="CT39" s="821"/>
      <c r="CU39" s="821"/>
      <c r="CV39" s="822"/>
      <c r="CW39" s="820"/>
      <c r="CX39" s="821"/>
      <c r="CY39" s="821"/>
      <c r="CZ39" s="821"/>
      <c r="DA39" s="822"/>
      <c r="DB39" s="820"/>
      <c r="DC39" s="821"/>
      <c r="DD39" s="821"/>
      <c r="DE39" s="821"/>
      <c r="DF39" s="822"/>
      <c r="DG39" s="820"/>
      <c r="DH39" s="821"/>
      <c r="DI39" s="821"/>
      <c r="DJ39" s="821"/>
      <c r="DK39" s="822"/>
      <c r="DL39" s="820"/>
      <c r="DM39" s="821"/>
      <c r="DN39" s="821"/>
      <c r="DO39" s="821"/>
      <c r="DP39" s="822"/>
      <c r="DQ39" s="820"/>
      <c r="DR39" s="821"/>
      <c r="DS39" s="821"/>
      <c r="DT39" s="821"/>
      <c r="DU39" s="822"/>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0"/>
      <c r="CI40" s="821"/>
      <c r="CJ40" s="821"/>
      <c r="CK40" s="821"/>
      <c r="CL40" s="822"/>
      <c r="CM40" s="820"/>
      <c r="CN40" s="821"/>
      <c r="CO40" s="821"/>
      <c r="CP40" s="821"/>
      <c r="CQ40" s="822"/>
      <c r="CR40" s="820"/>
      <c r="CS40" s="821"/>
      <c r="CT40" s="821"/>
      <c r="CU40" s="821"/>
      <c r="CV40" s="822"/>
      <c r="CW40" s="820"/>
      <c r="CX40" s="821"/>
      <c r="CY40" s="821"/>
      <c r="CZ40" s="821"/>
      <c r="DA40" s="822"/>
      <c r="DB40" s="820"/>
      <c r="DC40" s="821"/>
      <c r="DD40" s="821"/>
      <c r="DE40" s="821"/>
      <c r="DF40" s="822"/>
      <c r="DG40" s="820"/>
      <c r="DH40" s="821"/>
      <c r="DI40" s="821"/>
      <c r="DJ40" s="821"/>
      <c r="DK40" s="822"/>
      <c r="DL40" s="820"/>
      <c r="DM40" s="821"/>
      <c r="DN40" s="821"/>
      <c r="DO40" s="821"/>
      <c r="DP40" s="822"/>
      <c r="DQ40" s="820"/>
      <c r="DR40" s="821"/>
      <c r="DS40" s="821"/>
      <c r="DT40" s="821"/>
      <c r="DU40" s="822"/>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0"/>
      <c r="CI41" s="821"/>
      <c r="CJ41" s="821"/>
      <c r="CK41" s="821"/>
      <c r="CL41" s="822"/>
      <c r="CM41" s="820"/>
      <c r="CN41" s="821"/>
      <c r="CO41" s="821"/>
      <c r="CP41" s="821"/>
      <c r="CQ41" s="822"/>
      <c r="CR41" s="820"/>
      <c r="CS41" s="821"/>
      <c r="CT41" s="821"/>
      <c r="CU41" s="821"/>
      <c r="CV41" s="822"/>
      <c r="CW41" s="820"/>
      <c r="CX41" s="821"/>
      <c r="CY41" s="821"/>
      <c r="CZ41" s="821"/>
      <c r="DA41" s="822"/>
      <c r="DB41" s="820"/>
      <c r="DC41" s="821"/>
      <c r="DD41" s="821"/>
      <c r="DE41" s="821"/>
      <c r="DF41" s="822"/>
      <c r="DG41" s="820"/>
      <c r="DH41" s="821"/>
      <c r="DI41" s="821"/>
      <c r="DJ41" s="821"/>
      <c r="DK41" s="822"/>
      <c r="DL41" s="820"/>
      <c r="DM41" s="821"/>
      <c r="DN41" s="821"/>
      <c r="DO41" s="821"/>
      <c r="DP41" s="822"/>
      <c r="DQ41" s="820"/>
      <c r="DR41" s="821"/>
      <c r="DS41" s="821"/>
      <c r="DT41" s="821"/>
      <c r="DU41" s="822"/>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0"/>
      <c r="CI42" s="821"/>
      <c r="CJ42" s="821"/>
      <c r="CK42" s="821"/>
      <c r="CL42" s="822"/>
      <c r="CM42" s="820"/>
      <c r="CN42" s="821"/>
      <c r="CO42" s="821"/>
      <c r="CP42" s="821"/>
      <c r="CQ42" s="822"/>
      <c r="CR42" s="820"/>
      <c r="CS42" s="821"/>
      <c r="CT42" s="821"/>
      <c r="CU42" s="821"/>
      <c r="CV42" s="822"/>
      <c r="CW42" s="820"/>
      <c r="CX42" s="821"/>
      <c r="CY42" s="821"/>
      <c r="CZ42" s="821"/>
      <c r="DA42" s="822"/>
      <c r="DB42" s="820"/>
      <c r="DC42" s="821"/>
      <c r="DD42" s="821"/>
      <c r="DE42" s="821"/>
      <c r="DF42" s="822"/>
      <c r="DG42" s="820"/>
      <c r="DH42" s="821"/>
      <c r="DI42" s="821"/>
      <c r="DJ42" s="821"/>
      <c r="DK42" s="822"/>
      <c r="DL42" s="820"/>
      <c r="DM42" s="821"/>
      <c r="DN42" s="821"/>
      <c r="DO42" s="821"/>
      <c r="DP42" s="822"/>
      <c r="DQ42" s="820"/>
      <c r="DR42" s="821"/>
      <c r="DS42" s="821"/>
      <c r="DT42" s="821"/>
      <c r="DU42" s="822"/>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0"/>
      <c r="CI43" s="821"/>
      <c r="CJ43" s="821"/>
      <c r="CK43" s="821"/>
      <c r="CL43" s="822"/>
      <c r="CM43" s="820"/>
      <c r="CN43" s="821"/>
      <c r="CO43" s="821"/>
      <c r="CP43" s="821"/>
      <c r="CQ43" s="822"/>
      <c r="CR43" s="820"/>
      <c r="CS43" s="821"/>
      <c r="CT43" s="821"/>
      <c r="CU43" s="821"/>
      <c r="CV43" s="822"/>
      <c r="CW43" s="820"/>
      <c r="CX43" s="821"/>
      <c r="CY43" s="821"/>
      <c r="CZ43" s="821"/>
      <c r="DA43" s="822"/>
      <c r="DB43" s="820"/>
      <c r="DC43" s="821"/>
      <c r="DD43" s="821"/>
      <c r="DE43" s="821"/>
      <c r="DF43" s="822"/>
      <c r="DG43" s="820"/>
      <c r="DH43" s="821"/>
      <c r="DI43" s="821"/>
      <c r="DJ43" s="821"/>
      <c r="DK43" s="822"/>
      <c r="DL43" s="820"/>
      <c r="DM43" s="821"/>
      <c r="DN43" s="821"/>
      <c r="DO43" s="821"/>
      <c r="DP43" s="822"/>
      <c r="DQ43" s="820"/>
      <c r="DR43" s="821"/>
      <c r="DS43" s="821"/>
      <c r="DT43" s="821"/>
      <c r="DU43" s="822"/>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0"/>
      <c r="CI44" s="821"/>
      <c r="CJ44" s="821"/>
      <c r="CK44" s="821"/>
      <c r="CL44" s="822"/>
      <c r="CM44" s="820"/>
      <c r="CN44" s="821"/>
      <c r="CO44" s="821"/>
      <c r="CP44" s="821"/>
      <c r="CQ44" s="822"/>
      <c r="CR44" s="820"/>
      <c r="CS44" s="821"/>
      <c r="CT44" s="821"/>
      <c r="CU44" s="821"/>
      <c r="CV44" s="822"/>
      <c r="CW44" s="820"/>
      <c r="CX44" s="821"/>
      <c r="CY44" s="821"/>
      <c r="CZ44" s="821"/>
      <c r="DA44" s="822"/>
      <c r="DB44" s="820"/>
      <c r="DC44" s="821"/>
      <c r="DD44" s="821"/>
      <c r="DE44" s="821"/>
      <c r="DF44" s="822"/>
      <c r="DG44" s="820"/>
      <c r="DH44" s="821"/>
      <c r="DI44" s="821"/>
      <c r="DJ44" s="821"/>
      <c r="DK44" s="822"/>
      <c r="DL44" s="820"/>
      <c r="DM44" s="821"/>
      <c r="DN44" s="821"/>
      <c r="DO44" s="821"/>
      <c r="DP44" s="822"/>
      <c r="DQ44" s="820"/>
      <c r="DR44" s="821"/>
      <c r="DS44" s="821"/>
      <c r="DT44" s="821"/>
      <c r="DU44" s="822"/>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0"/>
      <c r="CI45" s="821"/>
      <c r="CJ45" s="821"/>
      <c r="CK45" s="821"/>
      <c r="CL45" s="822"/>
      <c r="CM45" s="820"/>
      <c r="CN45" s="821"/>
      <c r="CO45" s="821"/>
      <c r="CP45" s="821"/>
      <c r="CQ45" s="822"/>
      <c r="CR45" s="820"/>
      <c r="CS45" s="821"/>
      <c r="CT45" s="821"/>
      <c r="CU45" s="821"/>
      <c r="CV45" s="822"/>
      <c r="CW45" s="820"/>
      <c r="CX45" s="821"/>
      <c r="CY45" s="821"/>
      <c r="CZ45" s="821"/>
      <c r="DA45" s="822"/>
      <c r="DB45" s="820"/>
      <c r="DC45" s="821"/>
      <c r="DD45" s="821"/>
      <c r="DE45" s="821"/>
      <c r="DF45" s="822"/>
      <c r="DG45" s="820"/>
      <c r="DH45" s="821"/>
      <c r="DI45" s="821"/>
      <c r="DJ45" s="821"/>
      <c r="DK45" s="822"/>
      <c r="DL45" s="820"/>
      <c r="DM45" s="821"/>
      <c r="DN45" s="821"/>
      <c r="DO45" s="821"/>
      <c r="DP45" s="822"/>
      <c r="DQ45" s="820"/>
      <c r="DR45" s="821"/>
      <c r="DS45" s="821"/>
      <c r="DT45" s="821"/>
      <c r="DU45" s="822"/>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0"/>
      <c r="CI46" s="821"/>
      <c r="CJ46" s="821"/>
      <c r="CK46" s="821"/>
      <c r="CL46" s="822"/>
      <c r="CM46" s="820"/>
      <c r="CN46" s="821"/>
      <c r="CO46" s="821"/>
      <c r="CP46" s="821"/>
      <c r="CQ46" s="822"/>
      <c r="CR46" s="820"/>
      <c r="CS46" s="821"/>
      <c r="CT46" s="821"/>
      <c r="CU46" s="821"/>
      <c r="CV46" s="822"/>
      <c r="CW46" s="820"/>
      <c r="CX46" s="821"/>
      <c r="CY46" s="821"/>
      <c r="CZ46" s="821"/>
      <c r="DA46" s="822"/>
      <c r="DB46" s="820"/>
      <c r="DC46" s="821"/>
      <c r="DD46" s="821"/>
      <c r="DE46" s="821"/>
      <c r="DF46" s="822"/>
      <c r="DG46" s="820"/>
      <c r="DH46" s="821"/>
      <c r="DI46" s="821"/>
      <c r="DJ46" s="821"/>
      <c r="DK46" s="822"/>
      <c r="DL46" s="820"/>
      <c r="DM46" s="821"/>
      <c r="DN46" s="821"/>
      <c r="DO46" s="821"/>
      <c r="DP46" s="822"/>
      <c r="DQ46" s="820"/>
      <c r="DR46" s="821"/>
      <c r="DS46" s="821"/>
      <c r="DT46" s="821"/>
      <c r="DU46" s="822"/>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0"/>
      <c r="CI47" s="821"/>
      <c r="CJ47" s="821"/>
      <c r="CK47" s="821"/>
      <c r="CL47" s="822"/>
      <c r="CM47" s="820"/>
      <c r="CN47" s="821"/>
      <c r="CO47" s="821"/>
      <c r="CP47" s="821"/>
      <c r="CQ47" s="822"/>
      <c r="CR47" s="820"/>
      <c r="CS47" s="821"/>
      <c r="CT47" s="821"/>
      <c r="CU47" s="821"/>
      <c r="CV47" s="822"/>
      <c r="CW47" s="820"/>
      <c r="CX47" s="821"/>
      <c r="CY47" s="821"/>
      <c r="CZ47" s="821"/>
      <c r="DA47" s="822"/>
      <c r="DB47" s="820"/>
      <c r="DC47" s="821"/>
      <c r="DD47" s="821"/>
      <c r="DE47" s="821"/>
      <c r="DF47" s="822"/>
      <c r="DG47" s="820"/>
      <c r="DH47" s="821"/>
      <c r="DI47" s="821"/>
      <c r="DJ47" s="821"/>
      <c r="DK47" s="822"/>
      <c r="DL47" s="820"/>
      <c r="DM47" s="821"/>
      <c r="DN47" s="821"/>
      <c r="DO47" s="821"/>
      <c r="DP47" s="822"/>
      <c r="DQ47" s="820"/>
      <c r="DR47" s="821"/>
      <c r="DS47" s="821"/>
      <c r="DT47" s="821"/>
      <c r="DU47" s="822"/>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0"/>
      <c r="CI48" s="821"/>
      <c r="CJ48" s="821"/>
      <c r="CK48" s="821"/>
      <c r="CL48" s="822"/>
      <c r="CM48" s="820"/>
      <c r="CN48" s="821"/>
      <c r="CO48" s="821"/>
      <c r="CP48" s="821"/>
      <c r="CQ48" s="822"/>
      <c r="CR48" s="820"/>
      <c r="CS48" s="821"/>
      <c r="CT48" s="821"/>
      <c r="CU48" s="821"/>
      <c r="CV48" s="822"/>
      <c r="CW48" s="820"/>
      <c r="CX48" s="821"/>
      <c r="CY48" s="821"/>
      <c r="CZ48" s="821"/>
      <c r="DA48" s="822"/>
      <c r="DB48" s="820"/>
      <c r="DC48" s="821"/>
      <c r="DD48" s="821"/>
      <c r="DE48" s="821"/>
      <c r="DF48" s="822"/>
      <c r="DG48" s="820"/>
      <c r="DH48" s="821"/>
      <c r="DI48" s="821"/>
      <c r="DJ48" s="821"/>
      <c r="DK48" s="822"/>
      <c r="DL48" s="820"/>
      <c r="DM48" s="821"/>
      <c r="DN48" s="821"/>
      <c r="DO48" s="821"/>
      <c r="DP48" s="822"/>
      <c r="DQ48" s="820"/>
      <c r="DR48" s="821"/>
      <c r="DS48" s="821"/>
      <c r="DT48" s="821"/>
      <c r="DU48" s="822"/>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0"/>
      <c r="CI49" s="821"/>
      <c r="CJ49" s="821"/>
      <c r="CK49" s="821"/>
      <c r="CL49" s="822"/>
      <c r="CM49" s="820"/>
      <c r="CN49" s="821"/>
      <c r="CO49" s="821"/>
      <c r="CP49" s="821"/>
      <c r="CQ49" s="822"/>
      <c r="CR49" s="820"/>
      <c r="CS49" s="821"/>
      <c r="CT49" s="821"/>
      <c r="CU49" s="821"/>
      <c r="CV49" s="822"/>
      <c r="CW49" s="820"/>
      <c r="CX49" s="821"/>
      <c r="CY49" s="821"/>
      <c r="CZ49" s="821"/>
      <c r="DA49" s="822"/>
      <c r="DB49" s="820"/>
      <c r="DC49" s="821"/>
      <c r="DD49" s="821"/>
      <c r="DE49" s="821"/>
      <c r="DF49" s="822"/>
      <c r="DG49" s="820"/>
      <c r="DH49" s="821"/>
      <c r="DI49" s="821"/>
      <c r="DJ49" s="821"/>
      <c r="DK49" s="822"/>
      <c r="DL49" s="820"/>
      <c r="DM49" s="821"/>
      <c r="DN49" s="821"/>
      <c r="DO49" s="821"/>
      <c r="DP49" s="822"/>
      <c r="DQ49" s="820"/>
      <c r="DR49" s="821"/>
      <c r="DS49" s="821"/>
      <c r="DT49" s="821"/>
      <c r="DU49" s="822"/>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0"/>
      <c r="CI50" s="821"/>
      <c r="CJ50" s="821"/>
      <c r="CK50" s="821"/>
      <c r="CL50" s="822"/>
      <c r="CM50" s="820"/>
      <c r="CN50" s="821"/>
      <c r="CO50" s="821"/>
      <c r="CP50" s="821"/>
      <c r="CQ50" s="822"/>
      <c r="CR50" s="820"/>
      <c r="CS50" s="821"/>
      <c r="CT50" s="821"/>
      <c r="CU50" s="821"/>
      <c r="CV50" s="822"/>
      <c r="CW50" s="820"/>
      <c r="CX50" s="821"/>
      <c r="CY50" s="821"/>
      <c r="CZ50" s="821"/>
      <c r="DA50" s="822"/>
      <c r="DB50" s="820"/>
      <c r="DC50" s="821"/>
      <c r="DD50" s="821"/>
      <c r="DE50" s="821"/>
      <c r="DF50" s="822"/>
      <c r="DG50" s="820"/>
      <c r="DH50" s="821"/>
      <c r="DI50" s="821"/>
      <c r="DJ50" s="821"/>
      <c r="DK50" s="822"/>
      <c r="DL50" s="820"/>
      <c r="DM50" s="821"/>
      <c r="DN50" s="821"/>
      <c r="DO50" s="821"/>
      <c r="DP50" s="822"/>
      <c r="DQ50" s="820"/>
      <c r="DR50" s="821"/>
      <c r="DS50" s="821"/>
      <c r="DT50" s="821"/>
      <c r="DU50" s="822"/>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0"/>
      <c r="CI51" s="821"/>
      <c r="CJ51" s="821"/>
      <c r="CK51" s="821"/>
      <c r="CL51" s="822"/>
      <c r="CM51" s="820"/>
      <c r="CN51" s="821"/>
      <c r="CO51" s="821"/>
      <c r="CP51" s="821"/>
      <c r="CQ51" s="822"/>
      <c r="CR51" s="820"/>
      <c r="CS51" s="821"/>
      <c r="CT51" s="821"/>
      <c r="CU51" s="821"/>
      <c r="CV51" s="822"/>
      <c r="CW51" s="820"/>
      <c r="CX51" s="821"/>
      <c r="CY51" s="821"/>
      <c r="CZ51" s="821"/>
      <c r="DA51" s="822"/>
      <c r="DB51" s="820"/>
      <c r="DC51" s="821"/>
      <c r="DD51" s="821"/>
      <c r="DE51" s="821"/>
      <c r="DF51" s="822"/>
      <c r="DG51" s="820"/>
      <c r="DH51" s="821"/>
      <c r="DI51" s="821"/>
      <c r="DJ51" s="821"/>
      <c r="DK51" s="822"/>
      <c r="DL51" s="820"/>
      <c r="DM51" s="821"/>
      <c r="DN51" s="821"/>
      <c r="DO51" s="821"/>
      <c r="DP51" s="822"/>
      <c r="DQ51" s="820"/>
      <c r="DR51" s="821"/>
      <c r="DS51" s="821"/>
      <c r="DT51" s="821"/>
      <c r="DU51" s="822"/>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0"/>
      <c r="CI52" s="821"/>
      <c r="CJ52" s="821"/>
      <c r="CK52" s="821"/>
      <c r="CL52" s="822"/>
      <c r="CM52" s="820"/>
      <c r="CN52" s="821"/>
      <c r="CO52" s="821"/>
      <c r="CP52" s="821"/>
      <c r="CQ52" s="822"/>
      <c r="CR52" s="820"/>
      <c r="CS52" s="821"/>
      <c r="CT52" s="821"/>
      <c r="CU52" s="821"/>
      <c r="CV52" s="822"/>
      <c r="CW52" s="820"/>
      <c r="CX52" s="821"/>
      <c r="CY52" s="821"/>
      <c r="CZ52" s="821"/>
      <c r="DA52" s="822"/>
      <c r="DB52" s="820"/>
      <c r="DC52" s="821"/>
      <c r="DD52" s="821"/>
      <c r="DE52" s="821"/>
      <c r="DF52" s="822"/>
      <c r="DG52" s="820"/>
      <c r="DH52" s="821"/>
      <c r="DI52" s="821"/>
      <c r="DJ52" s="821"/>
      <c r="DK52" s="822"/>
      <c r="DL52" s="820"/>
      <c r="DM52" s="821"/>
      <c r="DN52" s="821"/>
      <c r="DO52" s="821"/>
      <c r="DP52" s="822"/>
      <c r="DQ52" s="820"/>
      <c r="DR52" s="821"/>
      <c r="DS52" s="821"/>
      <c r="DT52" s="821"/>
      <c r="DU52" s="822"/>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0"/>
      <c r="CI53" s="821"/>
      <c r="CJ53" s="821"/>
      <c r="CK53" s="821"/>
      <c r="CL53" s="822"/>
      <c r="CM53" s="820"/>
      <c r="CN53" s="821"/>
      <c r="CO53" s="821"/>
      <c r="CP53" s="821"/>
      <c r="CQ53" s="822"/>
      <c r="CR53" s="820"/>
      <c r="CS53" s="821"/>
      <c r="CT53" s="821"/>
      <c r="CU53" s="821"/>
      <c r="CV53" s="822"/>
      <c r="CW53" s="820"/>
      <c r="CX53" s="821"/>
      <c r="CY53" s="821"/>
      <c r="CZ53" s="821"/>
      <c r="DA53" s="822"/>
      <c r="DB53" s="820"/>
      <c r="DC53" s="821"/>
      <c r="DD53" s="821"/>
      <c r="DE53" s="821"/>
      <c r="DF53" s="822"/>
      <c r="DG53" s="820"/>
      <c r="DH53" s="821"/>
      <c r="DI53" s="821"/>
      <c r="DJ53" s="821"/>
      <c r="DK53" s="822"/>
      <c r="DL53" s="820"/>
      <c r="DM53" s="821"/>
      <c r="DN53" s="821"/>
      <c r="DO53" s="821"/>
      <c r="DP53" s="822"/>
      <c r="DQ53" s="820"/>
      <c r="DR53" s="821"/>
      <c r="DS53" s="821"/>
      <c r="DT53" s="821"/>
      <c r="DU53" s="822"/>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0"/>
      <c r="CI54" s="821"/>
      <c r="CJ54" s="821"/>
      <c r="CK54" s="821"/>
      <c r="CL54" s="822"/>
      <c r="CM54" s="820"/>
      <c r="CN54" s="821"/>
      <c r="CO54" s="821"/>
      <c r="CP54" s="821"/>
      <c r="CQ54" s="822"/>
      <c r="CR54" s="820"/>
      <c r="CS54" s="821"/>
      <c r="CT54" s="821"/>
      <c r="CU54" s="821"/>
      <c r="CV54" s="822"/>
      <c r="CW54" s="820"/>
      <c r="CX54" s="821"/>
      <c r="CY54" s="821"/>
      <c r="CZ54" s="821"/>
      <c r="DA54" s="822"/>
      <c r="DB54" s="820"/>
      <c r="DC54" s="821"/>
      <c r="DD54" s="821"/>
      <c r="DE54" s="821"/>
      <c r="DF54" s="822"/>
      <c r="DG54" s="820"/>
      <c r="DH54" s="821"/>
      <c r="DI54" s="821"/>
      <c r="DJ54" s="821"/>
      <c r="DK54" s="822"/>
      <c r="DL54" s="820"/>
      <c r="DM54" s="821"/>
      <c r="DN54" s="821"/>
      <c r="DO54" s="821"/>
      <c r="DP54" s="822"/>
      <c r="DQ54" s="820"/>
      <c r="DR54" s="821"/>
      <c r="DS54" s="821"/>
      <c r="DT54" s="821"/>
      <c r="DU54" s="822"/>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0"/>
      <c r="CI55" s="821"/>
      <c r="CJ55" s="821"/>
      <c r="CK55" s="821"/>
      <c r="CL55" s="822"/>
      <c r="CM55" s="820"/>
      <c r="CN55" s="821"/>
      <c r="CO55" s="821"/>
      <c r="CP55" s="821"/>
      <c r="CQ55" s="822"/>
      <c r="CR55" s="820"/>
      <c r="CS55" s="821"/>
      <c r="CT55" s="821"/>
      <c r="CU55" s="821"/>
      <c r="CV55" s="822"/>
      <c r="CW55" s="820"/>
      <c r="CX55" s="821"/>
      <c r="CY55" s="821"/>
      <c r="CZ55" s="821"/>
      <c r="DA55" s="822"/>
      <c r="DB55" s="820"/>
      <c r="DC55" s="821"/>
      <c r="DD55" s="821"/>
      <c r="DE55" s="821"/>
      <c r="DF55" s="822"/>
      <c r="DG55" s="820"/>
      <c r="DH55" s="821"/>
      <c r="DI55" s="821"/>
      <c r="DJ55" s="821"/>
      <c r="DK55" s="822"/>
      <c r="DL55" s="820"/>
      <c r="DM55" s="821"/>
      <c r="DN55" s="821"/>
      <c r="DO55" s="821"/>
      <c r="DP55" s="822"/>
      <c r="DQ55" s="820"/>
      <c r="DR55" s="821"/>
      <c r="DS55" s="821"/>
      <c r="DT55" s="821"/>
      <c r="DU55" s="822"/>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0"/>
      <c r="CI56" s="821"/>
      <c r="CJ56" s="821"/>
      <c r="CK56" s="821"/>
      <c r="CL56" s="822"/>
      <c r="CM56" s="820"/>
      <c r="CN56" s="821"/>
      <c r="CO56" s="821"/>
      <c r="CP56" s="821"/>
      <c r="CQ56" s="822"/>
      <c r="CR56" s="820"/>
      <c r="CS56" s="821"/>
      <c r="CT56" s="821"/>
      <c r="CU56" s="821"/>
      <c r="CV56" s="822"/>
      <c r="CW56" s="820"/>
      <c r="CX56" s="821"/>
      <c r="CY56" s="821"/>
      <c r="CZ56" s="821"/>
      <c r="DA56" s="822"/>
      <c r="DB56" s="820"/>
      <c r="DC56" s="821"/>
      <c r="DD56" s="821"/>
      <c r="DE56" s="821"/>
      <c r="DF56" s="822"/>
      <c r="DG56" s="820"/>
      <c r="DH56" s="821"/>
      <c r="DI56" s="821"/>
      <c r="DJ56" s="821"/>
      <c r="DK56" s="822"/>
      <c r="DL56" s="820"/>
      <c r="DM56" s="821"/>
      <c r="DN56" s="821"/>
      <c r="DO56" s="821"/>
      <c r="DP56" s="822"/>
      <c r="DQ56" s="820"/>
      <c r="DR56" s="821"/>
      <c r="DS56" s="821"/>
      <c r="DT56" s="821"/>
      <c r="DU56" s="822"/>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0"/>
      <c r="CI57" s="821"/>
      <c r="CJ57" s="821"/>
      <c r="CK57" s="821"/>
      <c r="CL57" s="822"/>
      <c r="CM57" s="820"/>
      <c r="CN57" s="821"/>
      <c r="CO57" s="821"/>
      <c r="CP57" s="821"/>
      <c r="CQ57" s="822"/>
      <c r="CR57" s="820"/>
      <c r="CS57" s="821"/>
      <c r="CT57" s="821"/>
      <c r="CU57" s="821"/>
      <c r="CV57" s="822"/>
      <c r="CW57" s="820"/>
      <c r="CX57" s="821"/>
      <c r="CY57" s="821"/>
      <c r="CZ57" s="821"/>
      <c r="DA57" s="822"/>
      <c r="DB57" s="820"/>
      <c r="DC57" s="821"/>
      <c r="DD57" s="821"/>
      <c r="DE57" s="821"/>
      <c r="DF57" s="822"/>
      <c r="DG57" s="820"/>
      <c r="DH57" s="821"/>
      <c r="DI57" s="821"/>
      <c r="DJ57" s="821"/>
      <c r="DK57" s="822"/>
      <c r="DL57" s="820"/>
      <c r="DM57" s="821"/>
      <c r="DN57" s="821"/>
      <c r="DO57" s="821"/>
      <c r="DP57" s="822"/>
      <c r="DQ57" s="820"/>
      <c r="DR57" s="821"/>
      <c r="DS57" s="821"/>
      <c r="DT57" s="821"/>
      <c r="DU57" s="822"/>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0"/>
      <c r="CI58" s="821"/>
      <c r="CJ58" s="821"/>
      <c r="CK58" s="821"/>
      <c r="CL58" s="822"/>
      <c r="CM58" s="820"/>
      <c r="CN58" s="821"/>
      <c r="CO58" s="821"/>
      <c r="CP58" s="821"/>
      <c r="CQ58" s="822"/>
      <c r="CR58" s="820"/>
      <c r="CS58" s="821"/>
      <c r="CT58" s="821"/>
      <c r="CU58" s="821"/>
      <c r="CV58" s="822"/>
      <c r="CW58" s="820"/>
      <c r="CX58" s="821"/>
      <c r="CY58" s="821"/>
      <c r="CZ58" s="821"/>
      <c r="DA58" s="822"/>
      <c r="DB58" s="820"/>
      <c r="DC58" s="821"/>
      <c r="DD58" s="821"/>
      <c r="DE58" s="821"/>
      <c r="DF58" s="822"/>
      <c r="DG58" s="820"/>
      <c r="DH58" s="821"/>
      <c r="DI58" s="821"/>
      <c r="DJ58" s="821"/>
      <c r="DK58" s="822"/>
      <c r="DL58" s="820"/>
      <c r="DM58" s="821"/>
      <c r="DN58" s="821"/>
      <c r="DO58" s="821"/>
      <c r="DP58" s="822"/>
      <c r="DQ58" s="820"/>
      <c r="DR58" s="821"/>
      <c r="DS58" s="821"/>
      <c r="DT58" s="821"/>
      <c r="DU58" s="822"/>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0"/>
      <c r="CI59" s="821"/>
      <c r="CJ59" s="821"/>
      <c r="CK59" s="821"/>
      <c r="CL59" s="822"/>
      <c r="CM59" s="820"/>
      <c r="CN59" s="821"/>
      <c r="CO59" s="821"/>
      <c r="CP59" s="821"/>
      <c r="CQ59" s="822"/>
      <c r="CR59" s="820"/>
      <c r="CS59" s="821"/>
      <c r="CT59" s="821"/>
      <c r="CU59" s="821"/>
      <c r="CV59" s="822"/>
      <c r="CW59" s="820"/>
      <c r="CX59" s="821"/>
      <c r="CY59" s="821"/>
      <c r="CZ59" s="821"/>
      <c r="DA59" s="822"/>
      <c r="DB59" s="820"/>
      <c r="DC59" s="821"/>
      <c r="DD59" s="821"/>
      <c r="DE59" s="821"/>
      <c r="DF59" s="822"/>
      <c r="DG59" s="820"/>
      <c r="DH59" s="821"/>
      <c r="DI59" s="821"/>
      <c r="DJ59" s="821"/>
      <c r="DK59" s="822"/>
      <c r="DL59" s="820"/>
      <c r="DM59" s="821"/>
      <c r="DN59" s="821"/>
      <c r="DO59" s="821"/>
      <c r="DP59" s="822"/>
      <c r="DQ59" s="820"/>
      <c r="DR59" s="821"/>
      <c r="DS59" s="821"/>
      <c r="DT59" s="821"/>
      <c r="DU59" s="822"/>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0"/>
      <c r="CI60" s="821"/>
      <c r="CJ60" s="821"/>
      <c r="CK60" s="821"/>
      <c r="CL60" s="822"/>
      <c r="CM60" s="820"/>
      <c r="CN60" s="821"/>
      <c r="CO60" s="821"/>
      <c r="CP60" s="821"/>
      <c r="CQ60" s="822"/>
      <c r="CR60" s="820"/>
      <c r="CS60" s="821"/>
      <c r="CT60" s="821"/>
      <c r="CU60" s="821"/>
      <c r="CV60" s="822"/>
      <c r="CW60" s="820"/>
      <c r="CX60" s="821"/>
      <c r="CY60" s="821"/>
      <c r="CZ60" s="821"/>
      <c r="DA60" s="822"/>
      <c r="DB60" s="820"/>
      <c r="DC60" s="821"/>
      <c r="DD60" s="821"/>
      <c r="DE60" s="821"/>
      <c r="DF60" s="822"/>
      <c r="DG60" s="820"/>
      <c r="DH60" s="821"/>
      <c r="DI60" s="821"/>
      <c r="DJ60" s="821"/>
      <c r="DK60" s="822"/>
      <c r="DL60" s="820"/>
      <c r="DM60" s="821"/>
      <c r="DN60" s="821"/>
      <c r="DO60" s="821"/>
      <c r="DP60" s="822"/>
      <c r="DQ60" s="820"/>
      <c r="DR60" s="821"/>
      <c r="DS60" s="821"/>
      <c r="DT60" s="821"/>
      <c r="DU60" s="822"/>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0"/>
      <c r="CI61" s="821"/>
      <c r="CJ61" s="821"/>
      <c r="CK61" s="821"/>
      <c r="CL61" s="822"/>
      <c r="CM61" s="820"/>
      <c r="CN61" s="821"/>
      <c r="CO61" s="821"/>
      <c r="CP61" s="821"/>
      <c r="CQ61" s="822"/>
      <c r="CR61" s="820"/>
      <c r="CS61" s="821"/>
      <c r="CT61" s="821"/>
      <c r="CU61" s="821"/>
      <c r="CV61" s="822"/>
      <c r="CW61" s="820"/>
      <c r="CX61" s="821"/>
      <c r="CY61" s="821"/>
      <c r="CZ61" s="821"/>
      <c r="DA61" s="822"/>
      <c r="DB61" s="820"/>
      <c r="DC61" s="821"/>
      <c r="DD61" s="821"/>
      <c r="DE61" s="821"/>
      <c r="DF61" s="822"/>
      <c r="DG61" s="820"/>
      <c r="DH61" s="821"/>
      <c r="DI61" s="821"/>
      <c r="DJ61" s="821"/>
      <c r="DK61" s="822"/>
      <c r="DL61" s="820"/>
      <c r="DM61" s="821"/>
      <c r="DN61" s="821"/>
      <c r="DO61" s="821"/>
      <c r="DP61" s="822"/>
      <c r="DQ61" s="820"/>
      <c r="DR61" s="821"/>
      <c r="DS61" s="821"/>
      <c r="DT61" s="821"/>
      <c r="DU61" s="822"/>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0"/>
      <c r="CI62" s="821"/>
      <c r="CJ62" s="821"/>
      <c r="CK62" s="821"/>
      <c r="CL62" s="822"/>
      <c r="CM62" s="820"/>
      <c r="CN62" s="821"/>
      <c r="CO62" s="821"/>
      <c r="CP62" s="821"/>
      <c r="CQ62" s="822"/>
      <c r="CR62" s="820"/>
      <c r="CS62" s="821"/>
      <c r="CT62" s="821"/>
      <c r="CU62" s="821"/>
      <c r="CV62" s="822"/>
      <c r="CW62" s="820"/>
      <c r="CX62" s="821"/>
      <c r="CY62" s="821"/>
      <c r="CZ62" s="821"/>
      <c r="DA62" s="822"/>
      <c r="DB62" s="820"/>
      <c r="DC62" s="821"/>
      <c r="DD62" s="821"/>
      <c r="DE62" s="821"/>
      <c r="DF62" s="822"/>
      <c r="DG62" s="820"/>
      <c r="DH62" s="821"/>
      <c r="DI62" s="821"/>
      <c r="DJ62" s="821"/>
      <c r="DK62" s="822"/>
      <c r="DL62" s="820"/>
      <c r="DM62" s="821"/>
      <c r="DN62" s="821"/>
      <c r="DO62" s="821"/>
      <c r="DP62" s="822"/>
      <c r="DQ62" s="820"/>
      <c r="DR62" s="821"/>
      <c r="DS62" s="821"/>
      <c r="DT62" s="821"/>
      <c r="DU62" s="822"/>
      <c r="DV62" s="830"/>
      <c r="DW62" s="831"/>
      <c r="DX62" s="831"/>
      <c r="DY62" s="831"/>
      <c r="DZ62" s="832"/>
      <c r="EA62" s="247"/>
    </row>
    <row r="63" spans="1:131" s="248" customFormat="1" ht="26.25" customHeight="1" thickBot="1">
      <c r="A63" s="265" t="s">
        <v>390</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788</v>
      </c>
      <c r="AG63" s="888"/>
      <c r="AH63" s="888"/>
      <c r="AI63" s="888"/>
      <c r="AJ63" s="889"/>
      <c r="AK63" s="890"/>
      <c r="AL63" s="885"/>
      <c r="AM63" s="885"/>
      <c r="AN63" s="885"/>
      <c r="AO63" s="885"/>
      <c r="AP63" s="888">
        <v>3984</v>
      </c>
      <c r="AQ63" s="888"/>
      <c r="AR63" s="888"/>
      <c r="AS63" s="888"/>
      <c r="AT63" s="888"/>
      <c r="AU63" s="888">
        <v>2940</v>
      </c>
      <c r="AV63" s="888"/>
      <c r="AW63" s="888"/>
      <c r="AX63" s="888"/>
      <c r="AY63" s="888"/>
      <c r="AZ63" s="892"/>
      <c r="BA63" s="892"/>
      <c r="BB63" s="892"/>
      <c r="BC63" s="892"/>
      <c r="BD63" s="892"/>
      <c r="BE63" s="893"/>
      <c r="BF63" s="893"/>
      <c r="BG63" s="893"/>
      <c r="BH63" s="893"/>
      <c r="BI63" s="894"/>
      <c r="BJ63" s="895" t="s">
        <v>413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0"/>
      <c r="CI63" s="821"/>
      <c r="CJ63" s="821"/>
      <c r="CK63" s="821"/>
      <c r="CL63" s="822"/>
      <c r="CM63" s="820"/>
      <c r="CN63" s="821"/>
      <c r="CO63" s="821"/>
      <c r="CP63" s="821"/>
      <c r="CQ63" s="822"/>
      <c r="CR63" s="820"/>
      <c r="CS63" s="821"/>
      <c r="CT63" s="821"/>
      <c r="CU63" s="821"/>
      <c r="CV63" s="822"/>
      <c r="CW63" s="820"/>
      <c r="CX63" s="821"/>
      <c r="CY63" s="821"/>
      <c r="CZ63" s="821"/>
      <c r="DA63" s="822"/>
      <c r="DB63" s="820"/>
      <c r="DC63" s="821"/>
      <c r="DD63" s="821"/>
      <c r="DE63" s="821"/>
      <c r="DF63" s="822"/>
      <c r="DG63" s="820"/>
      <c r="DH63" s="821"/>
      <c r="DI63" s="821"/>
      <c r="DJ63" s="821"/>
      <c r="DK63" s="822"/>
      <c r="DL63" s="820"/>
      <c r="DM63" s="821"/>
      <c r="DN63" s="821"/>
      <c r="DO63" s="821"/>
      <c r="DP63" s="822"/>
      <c r="DQ63" s="820"/>
      <c r="DR63" s="821"/>
      <c r="DS63" s="821"/>
      <c r="DT63" s="821"/>
      <c r="DU63" s="822"/>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0"/>
      <c r="CI64" s="821"/>
      <c r="CJ64" s="821"/>
      <c r="CK64" s="821"/>
      <c r="CL64" s="822"/>
      <c r="CM64" s="820"/>
      <c r="CN64" s="821"/>
      <c r="CO64" s="821"/>
      <c r="CP64" s="821"/>
      <c r="CQ64" s="822"/>
      <c r="CR64" s="820"/>
      <c r="CS64" s="821"/>
      <c r="CT64" s="821"/>
      <c r="CU64" s="821"/>
      <c r="CV64" s="822"/>
      <c r="CW64" s="820"/>
      <c r="CX64" s="821"/>
      <c r="CY64" s="821"/>
      <c r="CZ64" s="821"/>
      <c r="DA64" s="822"/>
      <c r="DB64" s="820"/>
      <c r="DC64" s="821"/>
      <c r="DD64" s="821"/>
      <c r="DE64" s="821"/>
      <c r="DF64" s="822"/>
      <c r="DG64" s="820"/>
      <c r="DH64" s="821"/>
      <c r="DI64" s="821"/>
      <c r="DJ64" s="821"/>
      <c r="DK64" s="822"/>
      <c r="DL64" s="820"/>
      <c r="DM64" s="821"/>
      <c r="DN64" s="821"/>
      <c r="DO64" s="821"/>
      <c r="DP64" s="822"/>
      <c r="DQ64" s="820"/>
      <c r="DR64" s="821"/>
      <c r="DS64" s="821"/>
      <c r="DT64" s="821"/>
      <c r="DU64" s="822"/>
      <c r="DV64" s="830"/>
      <c r="DW64" s="831"/>
      <c r="DX64" s="831"/>
      <c r="DY64" s="831"/>
      <c r="DZ64" s="832"/>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0"/>
      <c r="CI65" s="821"/>
      <c r="CJ65" s="821"/>
      <c r="CK65" s="821"/>
      <c r="CL65" s="822"/>
      <c r="CM65" s="820"/>
      <c r="CN65" s="821"/>
      <c r="CO65" s="821"/>
      <c r="CP65" s="821"/>
      <c r="CQ65" s="822"/>
      <c r="CR65" s="820"/>
      <c r="CS65" s="821"/>
      <c r="CT65" s="821"/>
      <c r="CU65" s="821"/>
      <c r="CV65" s="822"/>
      <c r="CW65" s="820"/>
      <c r="CX65" s="821"/>
      <c r="CY65" s="821"/>
      <c r="CZ65" s="821"/>
      <c r="DA65" s="822"/>
      <c r="DB65" s="820"/>
      <c r="DC65" s="821"/>
      <c r="DD65" s="821"/>
      <c r="DE65" s="821"/>
      <c r="DF65" s="822"/>
      <c r="DG65" s="820"/>
      <c r="DH65" s="821"/>
      <c r="DI65" s="821"/>
      <c r="DJ65" s="821"/>
      <c r="DK65" s="822"/>
      <c r="DL65" s="820"/>
      <c r="DM65" s="821"/>
      <c r="DN65" s="821"/>
      <c r="DO65" s="821"/>
      <c r="DP65" s="822"/>
      <c r="DQ65" s="820"/>
      <c r="DR65" s="821"/>
      <c r="DS65" s="821"/>
      <c r="DT65" s="821"/>
      <c r="DU65" s="822"/>
      <c r="DV65" s="830"/>
      <c r="DW65" s="831"/>
      <c r="DX65" s="831"/>
      <c r="DY65" s="831"/>
      <c r="DZ65" s="832"/>
      <c r="EA65" s="247"/>
    </row>
    <row r="66" spans="1:131" s="248" customFormat="1" ht="26.25" customHeight="1">
      <c r="A66" s="786" t="s">
        <v>415</v>
      </c>
      <c r="B66" s="787"/>
      <c r="C66" s="787"/>
      <c r="D66" s="787"/>
      <c r="E66" s="787"/>
      <c r="F66" s="787"/>
      <c r="G66" s="787"/>
      <c r="H66" s="787"/>
      <c r="I66" s="787"/>
      <c r="J66" s="787"/>
      <c r="K66" s="787"/>
      <c r="L66" s="787"/>
      <c r="M66" s="787"/>
      <c r="N66" s="787"/>
      <c r="O66" s="787"/>
      <c r="P66" s="788"/>
      <c r="Q66" s="763" t="s">
        <v>394</v>
      </c>
      <c r="R66" s="764"/>
      <c r="S66" s="764"/>
      <c r="T66" s="764"/>
      <c r="U66" s="765"/>
      <c r="V66" s="763" t="s">
        <v>395</v>
      </c>
      <c r="W66" s="764"/>
      <c r="X66" s="764"/>
      <c r="Y66" s="764"/>
      <c r="Z66" s="765"/>
      <c r="AA66" s="763" t="s">
        <v>416</v>
      </c>
      <c r="AB66" s="764"/>
      <c r="AC66" s="764"/>
      <c r="AD66" s="764"/>
      <c r="AE66" s="765"/>
      <c r="AF66" s="898" t="s">
        <v>417</v>
      </c>
      <c r="AG66" s="859"/>
      <c r="AH66" s="859"/>
      <c r="AI66" s="859"/>
      <c r="AJ66" s="899"/>
      <c r="AK66" s="763" t="s">
        <v>418</v>
      </c>
      <c r="AL66" s="787"/>
      <c r="AM66" s="787"/>
      <c r="AN66" s="787"/>
      <c r="AO66" s="788"/>
      <c r="AP66" s="763" t="s">
        <v>419</v>
      </c>
      <c r="AQ66" s="764"/>
      <c r="AR66" s="764"/>
      <c r="AS66" s="764"/>
      <c r="AT66" s="765"/>
      <c r="AU66" s="763" t="s">
        <v>420</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585</v>
      </c>
      <c r="C68" s="916"/>
      <c r="D68" s="916"/>
      <c r="E68" s="916"/>
      <c r="F68" s="916"/>
      <c r="G68" s="916"/>
      <c r="H68" s="916"/>
      <c r="I68" s="916"/>
      <c r="J68" s="916"/>
      <c r="K68" s="916"/>
      <c r="L68" s="916"/>
      <c r="M68" s="916"/>
      <c r="N68" s="916"/>
      <c r="O68" s="916"/>
      <c r="P68" s="917"/>
      <c r="Q68" s="918">
        <v>4</v>
      </c>
      <c r="R68" s="912"/>
      <c r="S68" s="912"/>
      <c r="T68" s="912"/>
      <c r="U68" s="912"/>
      <c r="V68" s="912">
        <v>2</v>
      </c>
      <c r="W68" s="912"/>
      <c r="X68" s="912"/>
      <c r="Y68" s="912"/>
      <c r="Z68" s="912"/>
      <c r="AA68" s="912">
        <v>1</v>
      </c>
      <c r="AB68" s="912"/>
      <c r="AC68" s="912"/>
      <c r="AD68" s="912"/>
      <c r="AE68" s="912"/>
      <c r="AF68" s="912">
        <v>1</v>
      </c>
      <c r="AG68" s="912"/>
      <c r="AH68" s="912"/>
      <c r="AI68" s="912"/>
      <c r="AJ68" s="912"/>
      <c r="AK68" s="912" t="s">
        <v>610</v>
      </c>
      <c r="AL68" s="912"/>
      <c r="AM68" s="912"/>
      <c r="AN68" s="912"/>
      <c r="AO68" s="912"/>
      <c r="AP68" s="912" t="s">
        <v>512</v>
      </c>
      <c r="AQ68" s="912"/>
      <c r="AR68" s="912"/>
      <c r="AS68" s="912"/>
      <c r="AT68" s="912"/>
      <c r="AU68" s="912" t="s">
        <v>512</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586</v>
      </c>
      <c r="C69" s="920"/>
      <c r="D69" s="920"/>
      <c r="E69" s="920"/>
      <c r="F69" s="920"/>
      <c r="G69" s="920"/>
      <c r="H69" s="920"/>
      <c r="I69" s="920"/>
      <c r="J69" s="920"/>
      <c r="K69" s="920"/>
      <c r="L69" s="920"/>
      <c r="M69" s="920"/>
      <c r="N69" s="920"/>
      <c r="O69" s="920"/>
      <c r="P69" s="921"/>
      <c r="Q69" s="922">
        <v>258</v>
      </c>
      <c r="R69" s="877"/>
      <c r="S69" s="877"/>
      <c r="T69" s="877"/>
      <c r="U69" s="877"/>
      <c r="V69" s="877">
        <v>243</v>
      </c>
      <c r="W69" s="877"/>
      <c r="X69" s="877"/>
      <c r="Y69" s="877"/>
      <c r="Z69" s="877"/>
      <c r="AA69" s="877">
        <v>16</v>
      </c>
      <c r="AB69" s="877"/>
      <c r="AC69" s="877"/>
      <c r="AD69" s="877"/>
      <c r="AE69" s="877"/>
      <c r="AF69" s="877">
        <v>16</v>
      </c>
      <c r="AG69" s="877"/>
      <c r="AH69" s="877"/>
      <c r="AI69" s="877"/>
      <c r="AJ69" s="877"/>
      <c r="AK69" s="877" t="s">
        <v>610</v>
      </c>
      <c r="AL69" s="877"/>
      <c r="AM69" s="877"/>
      <c r="AN69" s="877"/>
      <c r="AO69" s="877"/>
      <c r="AP69" s="877">
        <v>200</v>
      </c>
      <c r="AQ69" s="877"/>
      <c r="AR69" s="877"/>
      <c r="AS69" s="877"/>
      <c r="AT69" s="877"/>
      <c r="AU69" s="877">
        <v>70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587</v>
      </c>
      <c r="C70" s="920"/>
      <c r="D70" s="920"/>
      <c r="E70" s="920"/>
      <c r="F70" s="920"/>
      <c r="G70" s="920"/>
      <c r="H70" s="920"/>
      <c r="I70" s="920"/>
      <c r="J70" s="920"/>
      <c r="K70" s="920"/>
      <c r="L70" s="920"/>
      <c r="M70" s="920"/>
      <c r="N70" s="920"/>
      <c r="O70" s="920"/>
      <c r="P70" s="921"/>
      <c r="Q70" s="922">
        <v>92</v>
      </c>
      <c r="R70" s="877"/>
      <c r="S70" s="877"/>
      <c r="T70" s="877"/>
      <c r="U70" s="877"/>
      <c r="V70" s="877">
        <v>90</v>
      </c>
      <c r="W70" s="877"/>
      <c r="X70" s="877"/>
      <c r="Y70" s="877"/>
      <c r="Z70" s="877"/>
      <c r="AA70" s="877">
        <v>1</v>
      </c>
      <c r="AB70" s="877"/>
      <c r="AC70" s="877"/>
      <c r="AD70" s="877"/>
      <c r="AE70" s="877"/>
      <c r="AF70" s="877">
        <v>1</v>
      </c>
      <c r="AG70" s="877"/>
      <c r="AH70" s="877"/>
      <c r="AI70" s="877"/>
      <c r="AJ70" s="877"/>
      <c r="AK70" s="877" t="s">
        <v>610</v>
      </c>
      <c r="AL70" s="877"/>
      <c r="AM70" s="877"/>
      <c r="AN70" s="877"/>
      <c r="AO70" s="877"/>
      <c r="AP70" s="877" t="s">
        <v>512</v>
      </c>
      <c r="AQ70" s="877"/>
      <c r="AR70" s="877"/>
      <c r="AS70" s="877"/>
      <c r="AT70" s="877"/>
      <c r="AU70" s="877" t="s">
        <v>512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588</v>
      </c>
      <c r="C71" s="920"/>
      <c r="D71" s="920"/>
      <c r="E71" s="920"/>
      <c r="F71" s="920"/>
      <c r="G71" s="920"/>
      <c r="H71" s="920"/>
      <c r="I71" s="920"/>
      <c r="J71" s="920"/>
      <c r="K71" s="920"/>
      <c r="L71" s="920"/>
      <c r="M71" s="920"/>
      <c r="N71" s="920"/>
      <c r="O71" s="920"/>
      <c r="P71" s="921"/>
      <c r="Q71" s="922">
        <v>10</v>
      </c>
      <c r="R71" s="877"/>
      <c r="S71" s="877"/>
      <c r="T71" s="877"/>
      <c r="U71" s="877"/>
      <c r="V71" s="877">
        <v>2</v>
      </c>
      <c r="W71" s="877"/>
      <c r="X71" s="877"/>
      <c r="Y71" s="877"/>
      <c r="Z71" s="877"/>
      <c r="AA71" s="877">
        <v>9</v>
      </c>
      <c r="AB71" s="877"/>
      <c r="AC71" s="877"/>
      <c r="AD71" s="877"/>
      <c r="AE71" s="877"/>
      <c r="AF71" s="877">
        <v>9</v>
      </c>
      <c r="AG71" s="877"/>
      <c r="AH71" s="877"/>
      <c r="AI71" s="877"/>
      <c r="AJ71" s="877"/>
      <c r="AK71" s="877" t="s">
        <v>610</v>
      </c>
      <c r="AL71" s="877"/>
      <c r="AM71" s="877"/>
      <c r="AN71" s="877"/>
      <c r="AO71" s="877"/>
      <c r="AP71" s="877" t="s">
        <v>512</v>
      </c>
      <c r="AQ71" s="877"/>
      <c r="AR71" s="877"/>
      <c r="AS71" s="877"/>
      <c r="AT71" s="877"/>
      <c r="AU71" s="877" t="s">
        <v>512</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589</v>
      </c>
      <c r="C72" s="920"/>
      <c r="D72" s="920"/>
      <c r="E72" s="920"/>
      <c r="F72" s="920"/>
      <c r="G72" s="920"/>
      <c r="H72" s="920"/>
      <c r="I72" s="920"/>
      <c r="J72" s="920"/>
      <c r="K72" s="920"/>
      <c r="L72" s="920"/>
      <c r="M72" s="920"/>
      <c r="N72" s="920"/>
      <c r="O72" s="920"/>
      <c r="P72" s="921"/>
      <c r="Q72" s="922">
        <v>22</v>
      </c>
      <c r="R72" s="877"/>
      <c r="S72" s="877"/>
      <c r="T72" s="877"/>
      <c r="U72" s="877"/>
      <c r="V72" s="877">
        <v>21</v>
      </c>
      <c r="W72" s="877"/>
      <c r="X72" s="877"/>
      <c r="Y72" s="877"/>
      <c r="Z72" s="877"/>
      <c r="AA72" s="877">
        <v>1</v>
      </c>
      <c r="AB72" s="877"/>
      <c r="AC72" s="877"/>
      <c r="AD72" s="877"/>
      <c r="AE72" s="877"/>
      <c r="AF72" s="877">
        <v>1</v>
      </c>
      <c r="AG72" s="877"/>
      <c r="AH72" s="877"/>
      <c r="AI72" s="877"/>
      <c r="AJ72" s="877"/>
      <c r="AK72" s="877">
        <v>1</v>
      </c>
      <c r="AL72" s="877"/>
      <c r="AM72" s="877"/>
      <c r="AN72" s="877"/>
      <c r="AO72" s="877"/>
      <c r="AP72" s="877" t="s">
        <v>512</v>
      </c>
      <c r="AQ72" s="877"/>
      <c r="AR72" s="877"/>
      <c r="AS72" s="877"/>
      <c r="AT72" s="877"/>
      <c r="AU72" s="877" t="s">
        <v>512</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590</v>
      </c>
      <c r="C73" s="920"/>
      <c r="D73" s="920"/>
      <c r="E73" s="920"/>
      <c r="F73" s="920"/>
      <c r="G73" s="920"/>
      <c r="H73" s="920"/>
      <c r="I73" s="920"/>
      <c r="J73" s="920"/>
      <c r="K73" s="920"/>
      <c r="L73" s="920"/>
      <c r="M73" s="920"/>
      <c r="N73" s="920"/>
      <c r="O73" s="920"/>
      <c r="P73" s="921"/>
      <c r="Q73" s="922">
        <v>1336</v>
      </c>
      <c r="R73" s="877"/>
      <c r="S73" s="877"/>
      <c r="T73" s="877"/>
      <c r="U73" s="877"/>
      <c r="V73" s="877">
        <v>1283</v>
      </c>
      <c r="W73" s="877"/>
      <c r="X73" s="877"/>
      <c r="Y73" s="877"/>
      <c r="Z73" s="877"/>
      <c r="AA73" s="877">
        <v>52</v>
      </c>
      <c r="AB73" s="877"/>
      <c r="AC73" s="877"/>
      <c r="AD73" s="877"/>
      <c r="AE73" s="877"/>
      <c r="AF73" s="877">
        <v>52</v>
      </c>
      <c r="AG73" s="877"/>
      <c r="AH73" s="877"/>
      <c r="AI73" s="877"/>
      <c r="AJ73" s="877"/>
      <c r="AK73" s="877">
        <v>21</v>
      </c>
      <c r="AL73" s="877"/>
      <c r="AM73" s="877"/>
      <c r="AN73" s="877"/>
      <c r="AO73" s="877"/>
      <c r="AP73" s="877">
        <v>460</v>
      </c>
      <c r="AQ73" s="877"/>
      <c r="AR73" s="877"/>
      <c r="AS73" s="877"/>
      <c r="AT73" s="877"/>
      <c r="AU73" s="877">
        <v>147</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591</v>
      </c>
      <c r="C74" s="920"/>
      <c r="D74" s="920"/>
      <c r="E74" s="920"/>
      <c r="F74" s="920"/>
      <c r="G74" s="920"/>
      <c r="H74" s="920"/>
      <c r="I74" s="920"/>
      <c r="J74" s="920"/>
      <c r="K74" s="920"/>
      <c r="L74" s="920"/>
      <c r="M74" s="920"/>
      <c r="N74" s="920"/>
      <c r="O74" s="920"/>
      <c r="P74" s="921"/>
      <c r="Q74" s="922">
        <v>532</v>
      </c>
      <c r="R74" s="877"/>
      <c r="S74" s="877"/>
      <c r="T74" s="877"/>
      <c r="U74" s="877"/>
      <c r="V74" s="877">
        <v>506</v>
      </c>
      <c r="W74" s="877"/>
      <c r="X74" s="877"/>
      <c r="Y74" s="877"/>
      <c r="Z74" s="877"/>
      <c r="AA74" s="877">
        <v>26</v>
      </c>
      <c r="AB74" s="877"/>
      <c r="AC74" s="877"/>
      <c r="AD74" s="877"/>
      <c r="AE74" s="877"/>
      <c r="AF74" s="877">
        <v>26</v>
      </c>
      <c r="AG74" s="877"/>
      <c r="AH74" s="877"/>
      <c r="AI74" s="877"/>
      <c r="AJ74" s="877"/>
      <c r="AK74" s="877">
        <v>69</v>
      </c>
      <c r="AL74" s="877"/>
      <c r="AM74" s="877"/>
      <c r="AN74" s="877"/>
      <c r="AO74" s="877"/>
      <c r="AP74" s="877">
        <v>225</v>
      </c>
      <c r="AQ74" s="877"/>
      <c r="AR74" s="877"/>
      <c r="AS74" s="877"/>
      <c r="AT74" s="877"/>
      <c r="AU74" s="877">
        <v>131</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592</v>
      </c>
      <c r="C75" s="920"/>
      <c r="D75" s="920"/>
      <c r="E75" s="920"/>
      <c r="F75" s="920"/>
      <c r="G75" s="920"/>
      <c r="H75" s="920"/>
      <c r="I75" s="920"/>
      <c r="J75" s="920"/>
      <c r="K75" s="920"/>
      <c r="L75" s="920"/>
      <c r="M75" s="920"/>
      <c r="N75" s="920"/>
      <c r="O75" s="920"/>
      <c r="P75" s="921"/>
      <c r="Q75" s="925">
        <v>204</v>
      </c>
      <c r="R75" s="926"/>
      <c r="S75" s="926"/>
      <c r="T75" s="926"/>
      <c r="U75" s="876"/>
      <c r="V75" s="927">
        <v>196</v>
      </c>
      <c r="W75" s="926"/>
      <c r="X75" s="926"/>
      <c r="Y75" s="926"/>
      <c r="Z75" s="876"/>
      <c r="AA75" s="927">
        <v>9</v>
      </c>
      <c r="AB75" s="926"/>
      <c r="AC75" s="926"/>
      <c r="AD75" s="926"/>
      <c r="AE75" s="876"/>
      <c r="AF75" s="927">
        <v>9</v>
      </c>
      <c r="AG75" s="926"/>
      <c r="AH75" s="926"/>
      <c r="AI75" s="926"/>
      <c r="AJ75" s="876"/>
      <c r="AK75" s="927" t="s">
        <v>610</v>
      </c>
      <c r="AL75" s="926"/>
      <c r="AM75" s="926"/>
      <c r="AN75" s="926"/>
      <c r="AO75" s="876"/>
      <c r="AP75" s="927" t="s">
        <v>512</v>
      </c>
      <c r="AQ75" s="926"/>
      <c r="AR75" s="926"/>
      <c r="AS75" s="926"/>
      <c r="AT75" s="876"/>
      <c r="AU75" s="927" t="s">
        <v>512</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593</v>
      </c>
      <c r="C76" s="920"/>
      <c r="D76" s="920"/>
      <c r="E76" s="920"/>
      <c r="F76" s="920"/>
      <c r="G76" s="920"/>
      <c r="H76" s="920"/>
      <c r="I76" s="920"/>
      <c r="J76" s="920"/>
      <c r="K76" s="920"/>
      <c r="L76" s="920"/>
      <c r="M76" s="920"/>
      <c r="N76" s="920"/>
      <c r="O76" s="920"/>
      <c r="P76" s="921"/>
      <c r="Q76" s="925">
        <v>65</v>
      </c>
      <c r="R76" s="926"/>
      <c r="S76" s="926"/>
      <c r="T76" s="926"/>
      <c r="U76" s="876"/>
      <c r="V76" s="927">
        <v>65</v>
      </c>
      <c r="W76" s="926"/>
      <c r="X76" s="926"/>
      <c r="Y76" s="926"/>
      <c r="Z76" s="876"/>
      <c r="AA76" s="927" t="s">
        <v>610</v>
      </c>
      <c r="AB76" s="926"/>
      <c r="AC76" s="926"/>
      <c r="AD76" s="926"/>
      <c r="AE76" s="876"/>
      <c r="AF76" s="927" t="s">
        <v>610</v>
      </c>
      <c r="AG76" s="926"/>
      <c r="AH76" s="926"/>
      <c r="AI76" s="926"/>
      <c r="AJ76" s="876"/>
      <c r="AK76" s="927" t="s">
        <v>610</v>
      </c>
      <c r="AL76" s="926"/>
      <c r="AM76" s="926"/>
      <c r="AN76" s="926"/>
      <c r="AO76" s="876"/>
      <c r="AP76" s="927" t="s">
        <v>512</v>
      </c>
      <c r="AQ76" s="926"/>
      <c r="AR76" s="926"/>
      <c r="AS76" s="926"/>
      <c r="AT76" s="876"/>
      <c r="AU76" s="927" t="s">
        <v>512</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594</v>
      </c>
      <c r="C77" s="920"/>
      <c r="D77" s="920"/>
      <c r="E77" s="920"/>
      <c r="F77" s="920"/>
      <c r="G77" s="920"/>
      <c r="H77" s="920"/>
      <c r="I77" s="920"/>
      <c r="J77" s="920"/>
      <c r="K77" s="920"/>
      <c r="L77" s="920"/>
      <c r="M77" s="920"/>
      <c r="N77" s="920"/>
      <c r="O77" s="920"/>
      <c r="P77" s="921"/>
      <c r="Q77" s="925">
        <v>1433</v>
      </c>
      <c r="R77" s="926"/>
      <c r="S77" s="926"/>
      <c r="T77" s="926"/>
      <c r="U77" s="876"/>
      <c r="V77" s="927">
        <v>1391</v>
      </c>
      <c r="W77" s="926"/>
      <c r="X77" s="926"/>
      <c r="Y77" s="926"/>
      <c r="Z77" s="876"/>
      <c r="AA77" s="927">
        <v>42</v>
      </c>
      <c r="AB77" s="926"/>
      <c r="AC77" s="926"/>
      <c r="AD77" s="926"/>
      <c r="AE77" s="876"/>
      <c r="AF77" s="927">
        <v>42</v>
      </c>
      <c r="AG77" s="926"/>
      <c r="AH77" s="926"/>
      <c r="AI77" s="926"/>
      <c r="AJ77" s="876"/>
      <c r="AK77" s="927" t="s">
        <v>610</v>
      </c>
      <c r="AL77" s="926"/>
      <c r="AM77" s="926"/>
      <c r="AN77" s="926"/>
      <c r="AO77" s="876"/>
      <c r="AP77" s="927" t="s">
        <v>512</v>
      </c>
      <c r="AQ77" s="926"/>
      <c r="AR77" s="926"/>
      <c r="AS77" s="926"/>
      <c r="AT77" s="876"/>
      <c r="AU77" s="927" t="s">
        <v>512</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t="s">
        <v>595</v>
      </c>
      <c r="C78" s="920"/>
      <c r="D78" s="920"/>
      <c r="E78" s="920"/>
      <c r="F78" s="920"/>
      <c r="G78" s="920"/>
      <c r="H78" s="920"/>
      <c r="I78" s="920"/>
      <c r="J78" s="920"/>
      <c r="K78" s="920"/>
      <c r="L78" s="920"/>
      <c r="M78" s="920"/>
      <c r="N78" s="920"/>
      <c r="O78" s="920"/>
      <c r="P78" s="921"/>
      <c r="Q78" s="922">
        <v>70128</v>
      </c>
      <c r="R78" s="877"/>
      <c r="S78" s="877"/>
      <c r="T78" s="877"/>
      <c r="U78" s="877"/>
      <c r="V78" s="877">
        <v>68744</v>
      </c>
      <c r="W78" s="877"/>
      <c r="X78" s="877"/>
      <c r="Y78" s="877"/>
      <c r="Z78" s="877"/>
      <c r="AA78" s="877">
        <v>1385</v>
      </c>
      <c r="AB78" s="877"/>
      <c r="AC78" s="877"/>
      <c r="AD78" s="877"/>
      <c r="AE78" s="877"/>
      <c r="AF78" s="877">
        <v>1385</v>
      </c>
      <c r="AG78" s="877"/>
      <c r="AH78" s="877"/>
      <c r="AI78" s="877"/>
      <c r="AJ78" s="877"/>
      <c r="AK78" s="877">
        <v>644</v>
      </c>
      <c r="AL78" s="877"/>
      <c r="AM78" s="877"/>
      <c r="AN78" s="877"/>
      <c r="AO78" s="877"/>
      <c r="AP78" s="877" t="s">
        <v>512</v>
      </c>
      <c r="AQ78" s="877"/>
      <c r="AR78" s="877"/>
      <c r="AS78" s="877"/>
      <c r="AT78" s="877"/>
      <c r="AU78" s="877" t="s">
        <v>512</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t="s">
        <v>596</v>
      </c>
      <c r="C79" s="920"/>
      <c r="D79" s="920"/>
      <c r="E79" s="920"/>
      <c r="F79" s="920"/>
      <c r="G79" s="920"/>
      <c r="H79" s="920"/>
      <c r="I79" s="920"/>
      <c r="J79" s="920"/>
      <c r="K79" s="920"/>
      <c r="L79" s="920"/>
      <c r="M79" s="920"/>
      <c r="N79" s="920"/>
      <c r="O79" s="920"/>
      <c r="P79" s="921"/>
      <c r="Q79" s="922">
        <v>173</v>
      </c>
      <c r="R79" s="877"/>
      <c r="S79" s="877"/>
      <c r="T79" s="877"/>
      <c r="U79" s="877"/>
      <c r="V79" s="877">
        <v>151</v>
      </c>
      <c r="W79" s="877"/>
      <c r="X79" s="877"/>
      <c r="Y79" s="877"/>
      <c r="Z79" s="877"/>
      <c r="AA79" s="877">
        <v>22</v>
      </c>
      <c r="AB79" s="877"/>
      <c r="AC79" s="877"/>
      <c r="AD79" s="877"/>
      <c r="AE79" s="877"/>
      <c r="AF79" s="877">
        <v>22</v>
      </c>
      <c r="AG79" s="877"/>
      <c r="AH79" s="877"/>
      <c r="AI79" s="877"/>
      <c r="AJ79" s="877"/>
      <c r="AK79" s="877">
        <v>42</v>
      </c>
      <c r="AL79" s="877"/>
      <c r="AM79" s="877"/>
      <c r="AN79" s="877"/>
      <c r="AO79" s="877"/>
      <c r="AP79" s="877" t="s">
        <v>512</v>
      </c>
      <c r="AQ79" s="877"/>
      <c r="AR79" s="877"/>
      <c r="AS79" s="877"/>
      <c r="AT79" s="877"/>
      <c r="AU79" s="877" t="s">
        <v>512</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t="s">
        <v>597</v>
      </c>
      <c r="C80" s="920"/>
      <c r="D80" s="920"/>
      <c r="E80" s="920"/>
      <c r="F80" s="920"/>
      <c r="G80" s="920"/>
      <c r="H80" s="920"/>
      <c r="I80" s="920"/>
      <c r="J80" s="920"/>
      <c r="K80" s="920"/>
      <c r="L80" s="920"/>
      <c r="M80" s="920"/>
      <c r="N80" s="920"/>
      <c r="O80" s="920"/>
      <c r="P80" s="921"/>
      <c r="Q80" s="922">
        <v>783718</v>
      </c>
      <c r="R80" s="877"/>
      <c r="S80" s="877"/>
      <c r="T80" s="877"/>
      <c r="U80" s="877"/>
      <c r="V80" s="877">
        <v>768737</v>
      </c>
      <c r="W80" s="877"/>
      <c r="X80" s="877"/>
      <c r="Y80" s="877"/>
      <c r="Z80" s="877"/>
      <c r="AA80" s="877">
        <v>14981</v>
      </c>
      <c r="AB80" s="877"/>
      <c r="AC80" s="877"/>
      <c r="AD80" s="877"/>
      <c r="AE80" s="877"/>
      <c r="AF80" s="877">
        <v>14981</v>
      </c>
      <c r="AG80" s="877"/>
      <c r="AH80" s="877"/>
      <c r="AI80" s="877"/>
      <c r="AJ80" s="877"/>
      <c r="AK80" s="877">
        <v>4096</v>
      </c>
      <c r="AL80" s="877"/>
      <c r="AM80" s="877"/>
      <c r="AN80" s="877"/>
      <c r="AO80" s="877"/>
      <c r="AP80" s="877" t="s">
        <v>512</v>
      </c>
      <c r="AQ80" s="877"/>
      <c r="AR80" s="877"/>
      <c r="AS80" s="877"/>
      <c r="AT80" s="877"/>
      <c r="AU80" s="877" t="s">
        <v>512</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t="s">
        <v>598</v>
      </c>
      <c r="C81" s="920"/>
      <c r="D81" s="920"/>
      <c r="E81" s="920"/>
      <c r="F81" s="920"/>
      <c r="G81" s="920"/>
      <c r="H81" s="920"/>
      <c r="I81" s="920"/>
      <c r="J81" s="920"/>
      <c r="K81" s="920"/>
      <c r="L81" s="920"/>
      <c r="M81" s="920"/>
      <c r="N81" s="920"/>
      <c r="O81" s="920"/>
      <c r="P81" s="921"/>
      <c r="Q81" s="922">
        <v>919</v>
      </c>
      <c r="R81" s="877"/>
      <c r="S81" s="877"/>
      <c r="T81" s="877"/>
      <c r="U81" s="877"/>
      <c r="V81" s="877">
        <v>841</v>
      </c>
      <c r="W81" s="877"/>
      <c r="X81" s="877"/>
      <c r="Y81" s="877"/>
      <c r="Z81" s="877"/>
      <c r="AA81" s="877">
        <v>78</v>
      </c>
      <c r="AB81" s="877"/>
      <c r="AC81" s="877"/>
      <c r="AD81" s="877"/>
      <c r="AE81" s="877"/>
      <c r="AF81" s="877">
        <v>1273</v>
      </c>
      <c r="AG81" s="877"/>
      <c r="AH81" s="877"/>
      <c r="AI81" s="877"/>
      <c r="AJ81" s="877"/>
      <c r="AK81" s="877" t="s">
        <v>610</v>
      </c>
      <c r="AL81" s="877"/>
      <c r="AM81" s="877"/>
      <c r="AN81" s="877"/>
      <c r="AO81" s="877"/>
      <c r="AP81" s="877">
        <v>3879</v>
      </c>
      <c r="AQ81" s="877"/>
      <c r="AR81" s="877"/>
      <c r="AS81" s="877"/>
      <c r="AT81" s="877"/>
      <c r="AU81" s="877" t="s">
        <v>512</v>
      </c>
      <c r="AV81" s="877"/>
      <c r="AW81" s="877"/>
      <c r="AX81" s="877"/>
      <c r="AY81" s="877"/>
      <c r="AZ81" s="923" t="s">
        <v>609</v>
      </c>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390</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17816</v>
      </c>
      <c r="AG88" s="888"/>
      <c r="AH88" s="888"/>
      <c r="AI88" s="888"/>
      <c r="AJ88" s="888"/>
      <c r="AK88" s="885"/>
      <c r="AL88" s="885"/>
      <c r="AM88" s="885"/>
      <c r="AN88" s="885"/>
      <c r="AO88" s="885"/>
      <c r="AP88" s="888">
        <v>4764</v>
      </c>
      <c r="AQ88" s="888"/>
      <c r="AR88" s="888"/>
      <c r="AS88" s="888"/>
      <c r="AT88" s="888"/>
      <c r="AU88" s="888">
        <v>348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40</v>
      </c>
      <c r="CS102" s="896"/>
      <c r="CT102" s="896"/>
      <c r="CU102" s="896"/>
      <c r="CV102" s="939"/>
      <c r="CW102" s="938" t="s">
        <v>584</v>
      </c>
      <c r="CX102" s="896"/>
      <c r="CY102" s="896"/>
      <c r="CZ102" s="896"/>
      <c r="DA102" s="939"/>
      <c r="DB102" s="938">
        <v>60</v>
      </c>
      <c r="DC102" s="896"/>
      <c r="DD102" s="896"/>
      <c r="DE102" s="896"/>
      <c r="DF102" s="939"/>
      <c r="DG102" s="938" t="s">
        <v>584</v>
      </c>
      <c r="DH102" s="896"/>
      <c r="DI102" s="896"/>
      <c r="DJ102" s="896"/>
      <c r="DK102" s="939"/>
      <c r="DL102" s="938" t="s">
        <v>584</v>
      </c>
      <c r="DM102" s="896"/>
      <c r="DN102" s="896"/>
      <c r="DO102" s="896"/>
      <c r="DP102" s="939"/>
      <c r="DQ102" s="938" t="s">
        <v>584</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305</v>
      </c>
      <c r="AG109" s="941"/>
      <c r="AH109" s="941"/>
      <c r="AI109" s="941"/>
      <c r="AJ109" s="942"/>
      <c r="AK109" s="940" t="s">
        <v>304</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305</v>
      </c>
      <c r="BW109" s="941"/>
      <c r="BX109" s="941"/>
      <c r="BY109" s="941"/>
      <c r="BZ109" s="942"/>
      <c r="CA109" s="940" t="s">
        <v>304</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305</v>
      </c>
      <c r="DM109" s="941"/>
      <c r="DN109" s="941"/>
      <c r="DO109" s="941"/>
      <c r="DP109" s="942"/>
      <c r="DQ109" s="940" t="s">
        <v>304</v>
      </c>
      <c r="DR109" s="941"/>
      <c r="DS109" s="941"/>
      <c r="DT109" s="941"/>
      <c r="DU109" s="942"/>
      <c r="DV109" s="940" t="s">
        <v>431</v>
      </c>
      <c r="DW109" s="941"/>
      <c r="DX109" s="941"/>
      <c r="DY109" s="941"/>
      <c r="DZ109" s="943"/>
    </row>
    <row r="110" spans="1:131" s="247" customFormat="1" ht="26.25" customHeight="1">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1165278</v>
      </c>
      <c r="AB110" s="948"/>
      <c r="AC110" s="948"/>
      <c r="AD110" s="948"/>
      <c r="AE110" s="949"/>
      <c r="AF110" s="950">
        <v>1177583</v>
      </c>
      <c r="AG110" s="948"/>
      <c r="AH110" s="948"/>
      <c r="AI110" s="948"/>
      <c r="AJ110" s="949"/>
      <c r="AK110" s="950">
        <v>1176389</v>
      </c>
      <c r="AL110" s="948"/>
      <c r="AM110" s="948"/>
      <c r="AN110" s="948"/>
      <c r="AO110" s="949"/>
      <c r="AP110" s="951">
        <v>19.8</v>
      </c>
      <c r="AQ110" s="952"/>
      <c r="AR110" s="952"/>
      <c r="AS110" s="952"/>
      <c r="AT110" s="953"/>
      <c r="AU110" s="954" t="s">
        <v>73</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10405192</v>
      </c>
      <c r="BR110" s="983"/>
      <c r="BS110" s="983"/>
      <c r="BT110" s="983"/>
      <c r="BU110" s="983"/>
      <c r="BV110" s="983">
        <v>10162352</v>
      </c>
      <c r="BW110" s="983"/>
      <c r="BX110" s="983"/>
      <c r="BY110" s="983"/>
      <c r="BZ110" s="983"/>
      <c r="CA110" s="983">
        <v>10136661</v>
      </c>
      <c r="CB110" s="983"/>
      <c r="CC110" s="983"/>
      <c r="CD110" s="983"/>
      <c r="CE110" s="983"/>
      <c r="CF110" s="997">
        <v>170.5</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231</v>
      </c>
      <c r="DH110" s="983"/>
      <c r="DI110" s="983"/>
      <c r="DJ110" s="983"/>
      <c r="DK110" s="983"/>
      <c r="DL110" s="983" t="s">
        <v>231</v>
      </c>
      <c r="DM110" s="983"/>
      <c r="DN110" s="983"/>
      <c r="DO110" s="983"/>
      <c r="DP110" s="983"/>
      <c r="DQ110" s="983" t="s">
        <v>231</v>
      </c>
      <c r="DR110" s="983"/>
      <c r="DS110" s="983"/>
      <c r="DT110" s="983"/>
      <c r="DU110" s="983"/>
      <c r="DV110" s="984" t="s">
        <v>231</v>
      </c>
      <c r="DW110" s="984"/>
      <c r="DX110" s="984"/>
      <c r="DY110" s="984"/>
      <c r="DZ110" s="985"/>
    </row>
    <row r="111" spans="1:131" s="247" customFormat="1" ht="26.25" customHeight="1">
      <c r="A111" s="986" t="s">
        <v>437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231</v>
      </c>
      <c r="AB111" s="990"/>
      <c r="AC111" s="990"/>
      <c r="AD111" s="990"/>
      <c r="AE111" s="991"/>
      <c r="AF111" s="992" t="s">
        <v>231</v>
      </c>
      <c r="AG111" s="990"/>
      <c r="AH111" s="990"/>
      <c r="AI111" s="990"/>
      <c r="AJ111" s="991"/>
      <c r="AK111" s="992" t="s">
        <v>231</v>
      </c>
      <c r="AL111" s="990"/>
      <c r="AM111" s="990"/>
      <c r="AN111" s="990"/>
      <c r="AO111" s="991"/>
      <c r="AP111" s="993" t="s">
        <v>231</v>
      </c>
      <c r="AQ111" s="994"/>
      <c r="AR111" s="994"/>
      <c r="AS111" s="994"/>
      <c r="AT111" s="995"/>
      <c r="AU111" s="956"/>
      <c r="AV111" s="957"/>
      <c r="AW111" s="957"/>
      <c r="AX111" s="957"/>
      <c r="AY111" s="957"/>
      <c r="AZ111" s="1005" t="s">
        <v>438</v>
      </c>
      <c r="BA111" s="1006"/>
      <c r="BB111" s="1006"/>
      <c r="BC111" s="1006"/>
      <c r="BD111" s="1006"/>
      <c r="BE111" s="1006"/>
      <c r="BF111" s="1006"/>
      <c r="BG111" s="1006"/>
      <c r="BH111" s="1006"/>
      <c r="BI111" s="1006"/>
      <c r="BJ111" s="1006"/>
      <c r="BK111" s="1006"/>
      <c r="BL111" s="1006"/>
      <c r="BM111" s="1006"/>
      <c r="BN111" s="1006"/>
      <c r="BO111" s="1006"/>
      <c r="BP111" s="1007"/>
      <c r="BQ111" s="975">
        <v>176785</v>
      </c>
      <c r="BR111" s="976"/>
      <c r="BS111" s="976"/>
      <c r="BT111" s="976"/>
      <c r="BU111" s="976"/>
      <c r="BV111" s="976">
        <v>144613</v>
      </c>
      <c r="BW111" s="976"/>
      <c r="BX111" s="976"/>
      <c r="BY111" s="976"/>
      <c r="BZ111" s="976"/>
      <c r="CA111" s="976">
        <v>144585</v>
      </c>
      <c r="CB111" s="976"/>
      <c r="CC111" s="976"/>
      <c r="CD111" s="976"/>
      <c r="CE111" s="976"/>
      <c r="CF111" s="970">
        <v>2.4</v>
      </c>
      <c r="CG111" s="971"/>
      <c r="CH111" s="971"/>
      <c r="CI111" s="971"/>
      <c r="CJ111" s="971"/>
      <c r="CK111" s="1001"/>
      <c r="CL111" s="1002"/>
      <c r="CM111" s="972" t="s">
        <v>439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231</v>
      </c>
      <c r="DH111" s="976"/>
      <c r="DI111" s="976"/>
      <c r="DJ111" s="976"/>
      <c r="DK111" s="976"/>
      <c r="DL111" s="976" t="s">
        <v>231</v>
      </c>
      <c r="DM111" s="976"/>
      <c r="DN111" s="976"/>
      <c r="DO111" s="976"/>
      <c r="DP111" s="976"/>
      <c r="DQ111" s="976" t="s">
        <v>231</v>
      </c>
      <c r="DR111" s="976"/>
      <c r="DS111" s="976"/>
      <c r="DT111" s="976"/>
      <c r="DU111" s="976"/>
      <c r="DV111" s="977" t="s">
        <v>440</v>
      </c>
      <c r="DW111" s="977"/>
      <c r="DX111" s="977"/>
      <c r="DY111" s="977"/>
      <c r="DZ111" s="978"/>
    </row>
    <row r="112" spans="1:131" s="247" customFormat="1" ht="26.25" customHeight="1">
      <c r="A112" s="1008" t="s">
        <v>441</v>
      </c>
      <c r="B112" s="1009"/>
      <c r="C112" s="1006" t="s">
        <v>442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440</v>
      </c>
      <c r="AB112" s="1015"/>
      <c r="AC112" s="1015"/>
      <c r="AD112" s="1015"/>
      <c r="AE112" s="1016"/>
      <c r="AF112" s="1017" t="s">
        <v>231</v>
      </c>
      <c r="AG112" s="1015"/>
      <c r="AH112" s="1015"/>
      <c r="AI112" s="1015"/>
      <c r="AJ112" s="1016"/>
      <c r="AK112" s="1017" t="s">
        <v>440</v>
      </c>
      <c r="AL112" s="1015"/>
      <c r="AM112" s="1015"/>
      <c r="AN112" s="1015"/>
      <c r="AO112" s="1016"/>
      <c r="AP112" s="1018" t="s">
        <v>440</v>
      </c>
      <c r="AQ112" s="1019"/>
      <c r="AR112" s="1019"/>
      <c r="AS112" s="1019"/>
      <c r="AT112" s="1020"/>
      <c r="AU112" s="956"/>
      <c r="AV112" s="957"/>
      <c r="AW112" s="957"/>
      <c r="AX112" s="957"/>
      <c r="AY112" s="957"/>
      <c r="AZ112" s="1005" t="s">
        <v>443</v>
      </c>
      <c r="BA112" s="1006"/>
      <c r="BB112" s="1006"/>
      <c r="BC112" s="1006"/>
      <c r="BD112" s="1006"/>
      <c r="BE112" s="1006"/>
      <c r="BF112" s="1006"/>
      <c r="BG112" s="1006"/>
      <c r="BH112" s="1006"/>
      <c r="BI112" s="1006"/>
      <c r="BJ112" s="1006"/>
      <c r="BK112" s="1006"/>
      <c r="BL112" s="1006"/>
      <c r="BM112" s="1006"/>
      <c r="BN112" s="1006"/>
      <c r="BO112" s="1006"/>
      <c r="BP112" s="1007"/>
      <c r="BQ112" s="975">
        <v>3228975</v>
      </c>
      <c r="BR112" s="976"/>
      <c r="BS112" s="976"/>
      <c r="BT112" s="976"/>
      <c r="BU112" s="976"/>
      <c r="BV112" s="976">
        <v>3220271</v>
      </c>
      <c r="BW112" s="976"/>
      <c r="BX112" s="976"/>
      <c r="BY112" s="976"/>
      <c r="BZ112" s="976"/>
      <c r="CA112" s="976">
        <v>2939724</v>
      </c>
      <c r="CB112" s="976"/>
      <c r="CC112" s="976"/>
      <c r="CD112" s="976"/>
      <c r="CE112" s="976"/>
      <c r="CF112" s="970">
        <v>49.4</v>
      </c>
      <c r="CG112" s="971"/>
      <c r="CH112" s="971"/>
      <c r="CI112" s="971"/>
      <c r="CJ112" s="971"/>
      <c r="CK112" s="1001"/>
      <c r="CL112" s="1002"/>
      <c r="CM112" s="972" t="s">
        <v>444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440</v>
      </c>
      <c r="DH112" s="976"/>
      <c r="DI112" s="976"/>
      <c r="DJ112" s="976"/>
      <c r="DK112" s="976"/>
      <c r="DL112" s="976" t="s">
        <v>440</v>
      </c>
      <c r="DM112" s="976"/>
      <c r="DN112" s="976"/>
      <c r="DO112" s="976"/>
      <c r="DP112" s="976"/>
      <c r="DQ112" s="976" t="s">
        <v>440</v>
      </c>
      <c r="DR112" s="976"/>
      <c r="DS112" s="976"/>
      <c r="DT112" s="976"/>
      <c r="DU112" s="976"/>
      <c r="DV112" s="977" t="s">
        <v>440</v>
      </c>
      <c r="DW112" s="977"/>
      <c r="DX112" s="977"/>
      <c r="DY112" s="977"/>
      <c r="DZ112" s="978"/>
    </row>
    <row r="113" spans="1:130" s="247" customFormat="1" ht="26.25" customHeight="1">
      <c r="A113" s="1010"/>
      <c r="B113" s="1011"/>
      <c r="C113" s="1006" t="s">
        <v>445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402935</v>
      </c>
      <c r="AB113" s="990"/>
      <c r="AC113" s="990"/>
      <c r="AD113" s="990"/>
      <c r="AE113" s="991"/>
      <c r="AF113" s="992">
        <v>286270</v>
      </c>
      <c r="AG113" s="990"/>
      <c r="AH113" s="990"/>
      <c r="AI113" s="990"/>
      <c r="AJ113" s="991"/>
      <c r="AK113" s="992">
        <v>261356</v>
      </c>
      <c r="AL113" s="990"/>
      <c r="AM113" s="990"/>
      <c r="AN113" s="990"/>
      <c r="AO113" s="991"/>
      <c r="AP113" s="993">
        <v>4.4000000000000004</v>
      </c>
      <c r="AQ113" s="994"/>
      <c r="AR113" s="994"/>
      <c r="AS113" s="994"/>
      <c r="AT113" s="995"/>
      <c r="AU113" s="956"/>
      <c r="AV113" s="957"/>
      <c r="AW113" s="957"/>
      <c r="AX113" s="957"/>
      <c r="AY113" s="957"/>
      <c r="AZ113" s="1005" t="s">
        <v>446</v>
      </c>
      <c r="BA113" s="1006"/>
      <c r="BB113" s="1006"/>
      <c r="BC113" s="1006"/>
      <c r="BD113" s="1006"/>
      <c r="BE113" s="1006"/>
      <c r="BF113" s="1006"/>
      <c r="BG113" s="1006"/>
      <c r="BH113" s="1006"/>
      <c r="BI113" s="1006"/>
      <c r="BJ113" s="1006"/>
      <c r="BK113" s="1006"/>
      <c r="BL113" s="1006"/>
      <c r="BM113" s="1006"/>
      <c r="BN113" s="1006"/>
      <c r="BO113" s="1006"/>
      <c r="BP113" s="1007"/>
      <c r="BQ113" s="975">
        <v>444437</v>
      </c>
      <c r="BR113" s="976"/>
      <c r="BS113" s="976"/>
      <c r="BT113" s="976"/>
      <c r="BU113" s="976"/>
      <c r="BV113" s="976">
        <v>396996</v>
      </c>
      <c r="BW113" s="976"/>
      <c r="BX113" s="976"/>
      <c r="BY113" s="976"/>
      <c r="BZ113" s="976"/>
      <c r="CA113" s="976">
        <v>348129</v>
      </c>
      <c r="CB113" s="976"/>
      <c r="CC113" s="976"/>
      <c r="CD113" s="976"/>
      <c r="CE113" s="976"/>
      <c r="CF113" s="970">
        <v>5.9</v>
      </c>
      <c r="CG113" s="971"/>
      <c r="CH113" s="971"/>
      <c r="CI113" s="971"/>
      <c r="CJ113" s="971"/>
      <c r="CK113" s="1001"/>
      <c r="CL113" s="1002"/>
      <c r="CM113" s="972" t="s">
        <v>447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231</v>
      </c>
      <c r="DH113" s="1015"/>
      <c r="DI113" s="1015"/>
      <c r="DJ113" s="1015"/>
      <c r="DK113" s="1016"/>
      <c r="DL113" s="1017" t="s">
        <v>440</v>
      </c>
      <c r="DM113" s="1015"/>
      <c r="DN113" s="1015"/>
      <c r="DO113" s="1015"/>
      <c r="DP113" s="1016"/>
      <c r="DQ113" s="1017" t="s">
        <v>440</v>
      </c>
      <c r="DR113" s="1015"/>
      <c r="DS113" s="1015"/>
      <c r="DT113" s="1015"/>
      <c r="DU113" s="1016"/>
      <c r="DV113" s="1018" t="s">
        <v>440</v>
      </c>
      <c r="DW113" s="1019"/>
      <c r="DX113" s="1019"/>
      <c r="DY113" s="1019"/>
      <c r="DZ113" s="1020"/>
    </row>
    <row r="114" spans="1:130" s="247" customFormat="1" ht="26.25" customHeight="1">
      <c r="A114" s="1010"/>
      <c r="B114" s="1011"/>
      <c r="C114" s="1006" t="s">
        <v>448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440</v>
      </c>
      <c r="AB114" s="1015"/>
      <c r="AC114" s="1015"/>
      <c r="AD114" s="1015"/>
      <c r="AE114" s="1016"/>
      <c r="AF114" s="1017" t="s">
        <v>440</v>
      </c>
      <c r="AG114" s="1015"/>
      <c r="AH114" s="1015"/>
      <c r="AI114" s="1015"/>
      <c r="AJ114" s="1016"/>
      <c r="AK114" s="1017" t="s">
        <v>440</v>
      </c>
      <c r="AL114" s="1015"/>
      <c r="AM114" s="1015"/>
      <c r="AN114" s="1015"/>
      <c r="AO114" s="1016"/>
      <c r="AP114" s="1018" t="s">
        <v>440</v>
      </c>
      <c r="AQ114" s="1019"/>
      <c r="AR114" s="1019"/>
      <c r="AS114" s="1019"/>
      <c r="AT114" s="1020"/>
      <c r="AU114" s="956"/>
      <c r="AV114" s="957"/>
      <c r="AW114" s="957"/>
      <c r="AX114" s="957"/>
      <c r="AY114" s="957"/>
      <c r="AZ114" s="1005" t="s">
        <v>449</v>
      </c>
      <c r="BA114" s="1006"/>
      <c r="BB114" s="1006"/>
      <c r="BC114" s="1006"/>
      <c r="BD114" s="1006"/>
      <c r="BE114" s="1006"/>
      <c r="BF114" s="1006"/>
      <c r="BG114" s="1006"/>
      <c r="BH114" s="1006"/>
      <c r="BI114" s="1006"/>
      <c r="BJ114" s="1006"/>
      <c r="BK114" s="1006"/>
      <c r="BL114" s="1006"/>
      <c r="BM114" s="1006"/>
      <c r="BN114" s="1006"/>
      <c r="BO114" s="1006"/>
      <c r="BP114" s="1007"/>
      <c r="BQ114" s="975">
        <v>1844804</v>
      </c>
      <c r="BR114" s="976"/>
      <c r="BS114" s="976"/>
      <c r="BT114" s="976"/>
      <c r="BU114" s="976"/>
      <c r="BV114" s="976">
        <v>1852851</v>
      </c>
      <c r="BW114" s="976"/>
      <c r="BX114" s="976"/>
      <c r="BY114" s="976"/>
      <c r="BZ114" s="976"/>
      <c r="CA114" s="976">
        <v>1740509</v>
      </c>
      <c r="CB114" s="976"/>
      <c r="CC114" s="976"/>
      <c r="CD114" s="976"/>
      <c r="CE114" s="976"/>
      <c r="CF114" s="970">
        <v>29.3</v>
      </c>
      <c r="CG114" s="971"/>
      <c r="CH114" s="971"/>
      <c r="CI114" s="971"/>
      <c r="CJ114" s="971"/>
      <c r="CK114" s="1001"/>
      <c r="CL114" s="1002"/>
      <c r="CM114" s="972" t="s">
        <v>450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440</v>
      </c>
      <c r="DH114" s="1015"/>
      <c r="DI114" s="1015"/>
      <c r="DJ114" s="1015"/>
      <c r="DK114" s="1016"/>
      <c r="DL114" s="1017" t="s">
        <v>231</v>
      </c>
      <c r="DM114" s="1015"/>
      <c r="DN114" s="1015"/>
      <c r="DO114" s="1015"/>
      <c r="DP114" s="1016"/>
      <c r="DQ114" s="1017" t="s">
        <v>440</v>
      </c>
      <c r="DR114" s="1015"/>
      <c r="DS114" s="1015"/>
      <c r="DT114" s="1015"/>
      <c r="DU114" s="1016"/>
      <c r="DV114" s="1018" t="s">
        <v>440</v>
      </c>
      <c r="DW114" s="1019"/>
      <c r="DX114" s="1019"/>
      <c r="DY114" s="1019"/>
      <c r="DZ114" s="1020"/>
    </row>
    <row r="115" spans="1:130" s="247" customFormat="1" ht="26.25" customHeight="1">
      <c r="A115" s="1010"/>
      <c r="B115" s="1011"/>
      <c r="C115" s="1006" t="s">
        <v>451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113571</v>
      </c>
      <c r="AB115" s="990"/>
      <c r="AC115" s="990"/>
      <c r="AD115" s="990"/>
      <c r="AE115" s="991"/>
      <c r="AF115" s="992">
        <v>88006</v>
      </c>
      <c r="AG115" s="990"/>
      <c r="AH115" s="990"/>
      <c r="AI115" s="990"/>
      <c r="AJ115" s="991"/>
      <c r="AK115" s="992">
        <v>89657</v>
      </c>
      <c r="AL115" s="990"/>
      <c r="AM115" s="990"/>
      <c r="AN115" s="990"/>
      <c r="AO115" s="991"/>
      <c r="AP115" s="993">
        <v>1.5</v>
      </c>
      <c r="AQ115" s="994"/>
      <c r="AR115" s="994"/>
      <c r="AS115" s="994"/>
      <c r="AT115" s="995"/>
      <c r="AU115" s="956"/>
      <c r="AV115" s="957"/>
      <c r="AW115" s="957"/>
      <c r="AX115" s="957"/>
      <c r="AY115" s="957"/>
      <c r="AZ115" s="1005" t="s">
        <v>452</v>
      </c>
      <c r="BA115" s="1006"/>
      <c r="BB115" s="1006"/>
      <c r="BC115" s="1006"/>
      <c r="BD115" s="1006"/>
      <c r="BE115" s="1006"/>
      <c r="BF115" s="1006"/>
      <c r="BG115" s="1006"/>
      <c r="BH115" s="1006"/>
      <c r="BI115" s="1006"/>
      <c r="BJ115" s="1006"/>
      <c r="BK115" s="1006"/>
      <c r="BL115" s="1006"/>
      <c r="BM115" s="1006"/>
      <c r="BN115" s="1006"/>
      <c r="BO115" s="1006"/>
      <c r="BP115" s="1007"/>
      <c r="BQ115" s="975" t="s">
        <v>440</v>
      </c>
      <c r="BR115" s="976"/>
      <c r="BS115" s="976"/>
      <c r="BT115" s="976"/>
      <c r="BU115" s="976"/>
      <c r="BV115" s="976" t="s">
        <v>440</v>
      </c>
      <c r="BW115" s="976"/>
      <c r="BX115" s="976"/>
      <c r="BY115" s="976"/>
      <c r="BZ115" s="976"/>
      <c r="CA115" s="976" t="s">
        <v>440</v>
      </c>
      <c r="CB115" s="976"/>
      <c r="CC115" s="976"/>
      <c r="CD115" s="976"/>
      <c r="CE115" s="976"/>
      <c r="CF115" s="970" t="s">
        <v>440</v>
      </c>
      <c r="CG115" s="971"/>
      <c r="CH115" s="971"/>
      <c r="CI115" s="971"/>
      <c r="CJ115" s="971"/>
      <c r="CK115" s="1001"/>
      <c r="CL115" s="1002"/>
      <c r="CM115" s="1005" t="s">
        <v>453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172019</v>
      </c>
      <c r="DH115" s="1015"/>
      <c r="DI115" s="1015"/>
      <c r="DJ115" s="1015"/>
      <c r="DK115" s="1016"/>
      <c r="DL115" s="1017">
        <v>139897</v>
      </c>
      <c r="DM115" s="1015"/>
      <c r="DN115" s="1015"/>
      <c r="DO115" s="1015"/>
      <c r="DP115" s="1016"/>
      <c r="DQ115" s="1017">
        <v>139897</v>
      </c>
      <c r="DR115" s="1015"/>
      <c r="DS115" s="1015"/>
      <c r="DT115" s="1015"/>
      <c r="DU115" s="1016"/>
      <c r="DV115" s="1018">
        <v>2.4</v>
      </c>
      <c r="DW115" s="1019"/>
      <c r="DX115" s="1019"/>
      <c r="DY115" s="1019"/>
      <c r="DZ115" s="1020"/>
    </row>
    <row r="116" spans="1:130" s="247" customFormat="1" ht="26.25" customHeight="1">
      <c r="A116" s="1012"/>
      <c r="B116" s="1013"/>
      <c r="C116" s="1021" t="s">
        <v>454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440</v>
      </c>
      <c r="AB116" s="1015"/>
      <c r="AC116" s="1015"/>
      <c r="AD116" s="1015"/>
      <c r="AE116" s="1016"/>
      <c r="AF116" s="1017" t="s">
        <v>440</v>
      </c>
      <c r="AG116" s="1015"/>
      <c r="AH116" s="1015"/>
      <c r="AI116" s="1015"/>
      <c r="AJ116" s="1016"/>
      <c r="AK116" s="1017" t="s">
        <v>440</v>
      </c>
      <c r="AL116" s="1015"/>
      <c r="AM116" s="1015"/>
      <c r="AN116" s="1015"/>
      <c r="AO116" s="1016"/>
      <c r="AP116" s="1018" t="s">
        <v>440</v>
      </c>
      <c r="AQ116" s="1019"/>
      <c r="AR116" s="1019"/>
      <c r="AS116" s="1019"/>
      <c r="AT116" s="1020"/>
      <c r="AU116" s="956"/>
      <c r="AV116" s="957"/>
      <c r="AW116" s="957"/>
      <c r="AX116" s="957"/>
      <c r="AY116" s="957"/>
      <c r="AZ116" s="1023" t="s">
        <v>455</v>
      </c>
      <c r="BA116" s="1024"/>
      <c r="BB116" s="1024"/>
      <c r="BC116" s="1024"/>
      <c r="BD116" s="1024"/>
      <c r="BE116" s="1024"/>
      <c r="BF116" s="1024"/>
      <c r="BG116" s="1024"/>
      <c r="BH116" s="1024"/>
      <c r="BI116" s="1024"/>
      <c r="BJ116" s="1024"/>
      <c r="BK116" s="1024"/>
      <c r="BL116" s="1024"/>
      <c r="BM116" s="1024"/>
      <c r="BN116" s="1024"/>
      <c r="BO116" s="1024"/>
      <c r="BP116" s="1025"/>
      <c r="BQ116" s="975" t="s">
        <v>440</v>
      </c>
      <c r="BR116" s="976"/>
      <c r="BS116" s="976"/>
      <c r="BT116" s="976"/>
      <c r="BU116" s="976"/>
      <c r="BV116" s="976" t="s">
        <v>440</v>
      </c>
      <c r="BW116" s="976"/>
      <c r="BX116" s="976"/>
      <c r="BY116" s="976"/>
      <c r="BZ116" s="976"/>
      <c r="CA116" s="976" t="s">
        <v>440</v>
      </c>
      <c r="CB116" s="976"/>
      <c r="CC116" s="976"/>
      <c r="CD116" s="976"/>
      <c r="CE116" s="976"/>
      <c r="CF116" s="970" t="s">
        <v>440</v>
      </c>
      <c r="CG116" s="971"/>
      <c r="CH116" s="971"/>
      <c r="CI116" s="971"/>
      <c r="CJ116" s="971"/>
      <c r="CK116" s="1001"/>
      <c r="CL116" s="1002"/>
      <c r="CM116" s="972" t="s">
        <v>456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440</v>
      </c>
      <c r="DH116" s="1015"/>
      <c r="DI116" s="1015"/>
      <c r="DJ116" s="1015"/>
      <c r="DK116" s="1016"/>
      <c r="DL116" s="1017" t="s">
        <v>440</v>
      </c>
      <c r="DM116" s="1015"/>
      <c r="DN116" s="1015"/>
      <c r="DO116" s="1015"/>
      <c r="DP116" s="1016"/>
      <c r="DQ116" s="1017" t="s">
        <v>440</v>
      </c>
      <c r="DR116" s="1015"/>
      <c r="DS116" s="1015"/>
      <c r="DT116" s="1015"/>
      <c r="DU116" s="1016"/>
      <c r="DV116" s="1018" t="s">
        <v>440</v>
      </c>
      <c r="DW116" s="1019"/>
      <c r="DX116" s="1019"/>
      <c r="DY116" s="1019"/>
      <c r="DZ116" s="1020"/>
    </row>
    <row r="117" spans="1:130" s="247" customFormat="1" ht="26.25" customHeight="1">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457</v>
      </c>
      <c r="Z117" s="942"/>
      <c r="AA117" s="1032">
        <v>1681784</v>
      </c>
      <c r="AB117" s="1033"/>
      <c r="AC117" s="1033"/>
      <c r="AD117" s="1033"/>
      <c r="AE117" s="1034"/>
      <c r="AF117" s="1035">
        <v>1551859</v>
      </c>
      <c r="AG117" s="1033"/>
      <c r="AH117" s="1033"/>
      <c r="AI117" s="1033"/>
      <c r="AJ117" s="1034"/>
      <c r="AK117" s="1035">
        <v>1527402</v>
      </c>
      <c r="AL117" s="1033"/>
      <c r="AM117" s="1033"/>
      <c r="AN117" s="1033"/>
      <c r="AO117" s="1034"/>
      <c r="AP117" s="1036"/>
      <c r="AQ117" s="1037"/>
      <c r="AR117" s="1037"/>
      <c r="AS117" s="1037"/>
      <c r="AT117" s="1038"/>
      <c r="AU117" s="956"/>
      <c r="AV117" s="957"/>
      <c r="AW117" s="957"/>
      <c r="AX117" s="957"/>
      <c r="AY117" s="957"/>
      <c r="AZ117" s="1023" t="s">
        <v>458</v>
      </c>
      <c r="BA117" s="1024"/>
      <c r="BB117" s="1024"/>
      <c r="BC117" s="1024"/>
      <c r="BD117" s="1024"/>
      <c r="BE117" s="1024"/>
      <c r="BF117" s="1024"/>
      <c r="BG117" s="1024"/>
      <c r="BH117" s="1024"/>
      <c r="BI117" s="1024"/>
      <c r="BJ117" s="1024"/>
      <c r="BK117" s="1024"/>
      <c r="BL117" s="1024"/>
      <c r="BM117" s="1024"/>
      <c r="BN117" s="1024"/>
      <c r="BO117" s="1024"/>
      <c r="BP117" s="1025"/>
      <c r="BQ117" s="975" t="s">
        <v>231</v>
      </c>
      <c r="BR117" s="976"/>
      <c r="BS117" s="976"/>
      <c r="BT117" s="976"/>
      <c r="BU117" s="976"/>
      <c r="BV117" s="976" t="s">
        <v>231</v>
      </c>
      <c r="BW117" s="976"/>
      <c r="BX117" s="976"/>
      <c r="BY117" s="976"/>
      <c r="BZ117" s="976"/>
      <c r="CA117" s="976" t="s">
        <v>459</v>
      </c>
      <c r="CB117" s="976"/>
      <c r="CC117" s="976"/>
      <c r="CD117" s="976"/>
      <c r="CE117" s="976"/>
      <c r="CF117" s="970" t="s">
        <v>231</v>
      </c>
      <c r="CG117" s="971"/>
      <c r="CH117" s="971"/>
      <c r="CI117" s="971"/>
      <c r="CJ117" s="971"/>
      <c r="CK117" s="1001"/>
      <c r="CL117" s="1002"/>
      <c r="CM117" s="972" t="s">
        <v>460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231</v>
      </c>
      <c r="DH117" s="1015"/>
      <c r="DI117" s="1015"/>
      <c r="DJ117" s="1015"/>
      <c r="DK117" s="1016"/>
      <c r="DL117" s="1017" t="s">
        <v>459</v>
      </c>
      <c r="DM117" s="1015"/>
      <c r="DN117" s="1015"/>
      <c r="DO117" s="1015"/>
      <c r="DP117" s="1016"/>
      <c r="DQ117" s="1017" t="s">
        <v>231</v>
      </c>
      <c r="DR117" s="1015"/>
      <c r="DS117" s="1015"/>
      <c r="DT117" s="1015"/>
      <c r="DU117" s="1016"/>
      <c r="DV117" s="1018" t="s">
        <v>459</v>
      </c>
      <c r="DW117" s="1019"/>
      <c r="DX117" s="1019"/>
      <c r="DY117" s="1019"/>
      <c r="DZ117" s="1020"/>
    </row>
    <row r="118" spans="1:130" s="247" customFormat="1" ht="26.25" customHeight="1">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305</v>
      </c>
      <c r="AG118" s="941"/>
      <c r="AH118" s="941"/>
      <c r="AI118" s="941"/>
      <c r="AJ118" s="942"/>
      <c r="AK118" s="940" t="s">
        <v>304</v>
      </c>
      <c r="AL118" s="941"/>
      <c r="AM118" s="941"/>
      <c r="AN118" s="941"/>
      <c r="AO118" s="942"/>
      <c r="AP118" s="1027" t="s">
        <v>431</v>
      </c>
      <c r="AQ118" s="1028"/>
      <c r="AR118" s="1028"/>
      <c r="AS118" s="1028"/>
      <c r="AT118" s="1029"/>
      <c r="AU118" s="956"/>
      <c r="AV118" s="957"/>
      <c r="AW118" s="957"/>
      <c r="AX118" s="957"/>
      <c r="AY118" s="957"/>
      <c r="AZ118" s="1030" t="s">
        <v>461</v>
      </c>
      <c r="BA118" s="1021"/>
      <c r="BB118" s="1021"/>
      <c r="BC118" s="1021"/>
      <c r="BD118" s="1021"/>
      <c r="BE118" s="1021"/>
      <c r="BF118" s="1021"/>
      <c r="BG118" s="1021"/>
      <c r="BH118" s="1021"/>
      <c r="BI118" s="1021"/>
      <c r="BJ118" s="1021"/>
      <c r="BK118" s="1021"/>
      <c r="BL118" s="1021"/>
      <c r="BM118" s="1021"/>
      <c r="BN118" s="1021"/>
      <c r="BO118" s="1021"/>
      <c r="BP118" s="1022"/>
      <c r="BQ118" s="1053" t="s">
        <v>231</v>
      </c>
      <c r="BR118" s="1054"/>
      <c r="BS118" s="1054"/>
      <c r="BT118" s="1054"/>
      <c r="BU118" s="1054"/>
      <c r="BV118" s="1054" t="s">
        <v>231</v>
      </c>
      <c r="BW118" s="1054"/>
      <c r="BX118" s="1054"/>
      <c r="BY118" s="1054"/>
      <c r="BZ118" s="1054"/>
      <c r="CA118" s="1054" t="s">
        <v>231</v>
      </c>
      <c r="CB118" s="1054"/>
      <c r="CC118" s="1054"/>
      <c r="CD118" s="1054"/>
      <c r="CE118" s="1054"/>
      <c r="CF118" s="970" t="s">
        <v>231</v>
      </c>
      <c r="CG118" s="971"/>
      <c r="CH118" s="971"/>
      <c r="CI118" s="971"/>
      <c r="CJ118" s="971"/>
      <c r="CK118" s="1001"/>
      <c r="CL118" s="1002"/>
      <c r="CM118" s="972" t="s">
        <v>462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231</v>
      </c>
      <c r="DH118" s="1015"/>
      <c r="DI118" s="1015"/>
      <c r="DJ118" s="1015"/>
      <c r="DK118" s="1016"/>
      <c r="DL118" s="1017" t="s">
        <v>231</v>
      </c>
      <c r="DM118" s="1015"/>
      <c r="DN118" s="1015"/>
      <c r="DO118" s="1015"/>
      <c r="DP118" s="1016"/>
      <c r="DQ118" s="1017" t="s">
        <v>231</v>
      </c>
      <c r="DR118" s="1015"/>
      <c r="DS118" s="1015"/>
      <c r="DT118" s="1015"/>
      <c r="DU118" s="1016"/>
      <c r="DV118" s="1018" t="s">
        <v>231</v>
      </c>
      <c r="DW118" s="1019"/>
      <c r="DX118" s="1019"/>
      <c r="DY118" s="1019"/>
      <c r="DZ118" s="1020"/>
    </row>
    <row r="119" spans="1:130" s="247" customFormat="1" ht="26.25" customHeight="1">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231</v>
      </c>
      <c r="AB119" s="948"/>
      <c r="AC119" s="948"/>
      <c r="AD119" s="948"/>
      <c r="AE119" s="949"/>
      <c r="AF119" s="950" t="s">
        <v>231</v>
      </c>
      <c r="AG119" s="948"/>
      <c r="AH119" s="948"/>
      <c r="AI119" s="948"/>
      <c r="AJ119" s="949"/>
      <c r="AK119" s="950" t="s">
        <v>231</v>
      </c>
      <c r="AL119" s="948"/>
      <c r="AM119" s="948"/>
      <c r="AN119" s="948"/>
      <c r="AO119" s="949"/>
      <c r="AP119" s="951" t="s">
        <v>231</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463</v>
      </c>
      <c r="BP119" s="1062"/>
      <c r="BQ119" s="1053">
        <v>16100193</v>
      </c>
      <c r="BR119" s="1054"/>
      <c r="BS119" s="1054"/>
      <c r="BT119" s="1054"/>
      <c r="BU119" s="1054"/>
      <c r="BV119" s="1054">
        <v>15777083</v>
      </c>
      <c r="BW119" s="1054"/>
      <c r="BX119" s="1054"/>
      <c r="BY119" s="1054"/>
      <c r="BZ119" s="1054"/>
      <c r="CA119" s="1054">
        <v>15309608</v>
      </c>
      <c r="CB119" s="1054"/>
      <c r="CC119" s="1054"/>
      <c r="CD119" s="1054"/>
      <c r="CE119" s="1054"/>
      <c r="CF119" s="1055"/>
      <c r="CG119" s="1056"/>
      <c r="CH119" s="1056"/>
      <c r="CI119" s="1056"/>
      <c r="CJ119" s="1057"/>
      <c r="CK119" s="1003"/>
      <c r="CL119" s="1004"/>
      <c r="CM119" s="1058" t="s">
        <v>464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4766</v>
      </c>
      <c r="DH119" s="1040"/>
      <c r="DI119" s="1040"/>
      <c r="DJ119" s="1040"/>
      <c r="DK119" s="1041"/>
      <c r="DL119" s="1039">
        <v>4716</v>
      </c>
      <c r="DM119" s="1040"/>
      <c r="DN119" s="1040"/>
      <c r="DO119" s="1040"/>
      <c r="DP119" s="1041"/>
      <c r="DQ119" s="1039">
        <v>4688</v>
      </c>
      <c r="DR119" s="1040"/>
      <c r="DS119" s="1040"/>
      <c r="DT119" s="1040"/>
      <c r="DU119" s="1041"/>
      <c r="DV119" s="1042">
        <v>0.1</v>
      </c>
      <c r="DW119" s="1043"/>
      <c r="DX119" s="1043"/>
      <c r="DY119" s="1043"/>
      <c r="DZ119" s="1044"/>
    </row>
    <row r="120" spans="1:130" s="247" customFormat="1" ht="26.25" customHeight="1">
      <c r="A120" s="1115"/>
      <c r="B120" s="1002"/>
      <c r="C120" s="972" t="s">
        <v>439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231</v>
      </c>
      <c r="AB120" s="1015"/>
      <c r="AC120" s="1015"/>
      <c r="AD120" s="1015"/>
      <c r="AE120" s="1016"/>
      <c r="AF120" s="1017" t="s">
        <v>231</v>
      </c>
      <c r="AG120" s="1015"/>
      <c r="AH120" s="1015"/>
      <c r="AI120" s="1015"/>
      <c r="AJ120" s="1016"/>
      <c r="AK120" s="1017" t="s">
        <v>231</v>
      </c>
      <c r="AL120" s="1015"/>
      <c r="AM120" s="1015"/>
      <c r="AN120" s="1015"/>
      <c r="AO120" s="1016"/>
      <c r="AP120" s="1018" t="s">
        <v>231</v>
      </c>
      <c r="AQ120" s="1019"/>
      <c r="AR120" s="1019"/>
      <c r="AS120" s="1019"/>
      <c r="AT120" s="1020"/>
      <c r="AU120" s="1045" t="s">
        <v>465</v>
      </c>
      <c r="AV120" s="1046"/>
      <c r="AW120" s="1046"/>
      <c r="AX120" s="1046"/>
      <c r="AY120" s="1047"/>
      <c r="AZ120" s="996" t="s">
        <v>466</v>
      </c>
      <c r="BA120" s="945"/>
      <c r="BB120" s="945"/>
      <c r="BC120" s="945"/>
      <c r="BD120" s="945"/>
      <c r="BE120" s="945"/>
      <c r="BF120" s="945"/>
      <c r="BG120" s="945"/>
      <c r="BH120" s="945"/>
      <c r="BI120" s="945"/>
      <c r="BJ120" s="945"/>
      <c r="BK120" s="945"/>
      <c r="BL120" s="945"/>
      <c r="BM120" s="945"/>
      <c r="BN120" s="945"/>
      <c r="BO120" s="945"/>
      <c r="BP120" s="946"/>
      <c r="BQ120" s="982">
        <v>2695710</v>
      </c>
      <c r="BR120" s="983"/>
      <c r="BS120" s="983"/>
      <c r="BT120" s="983"/>
      <c r="BU120" s="983"/>
      <c r="BV120" s="983">
        <v>2746860</v>
      </c>
      <c r="BW120" s="983"/>
      <c r="BX120" s="983"/>
      <c r="BY120" s="983"/>
      <c r="BZ120" s="983"/>
      <c r="CA120" s="983">
        <v>2703956</v>
      </c>
      <c r="CB120" s="983"/>
      <c r="CC120" s="983"/>
      <c r="CD120" s="983"/>
      <c r="CE120" s="983"/>
      <c r="CF120" s="997">
        <v>45.5</v>
      </c>
      <c r="CG120" s="998"/>
      <c r="CH120" s="998"/>
      <c r="CI120" s="998"/>
      <c r="CJ120" s="998"/>
      <c r="CK120" s="1063" t="s">
        <v>467</v>
      </c>
      <c r="CL120" s="1064"/>
      <c r="CM120" s="1064"/>
      <c r="CN120" s="1064"/>
      <c r="CO120" s="1065"/>
      <c r="CP120" s="1071" t="s">
        <v>468</v>
      </c>
      <c r="CQ120" s="1072"/>
      <c r="CR120" s="1072"/>
      <c r="CS120" s="1072"/>
      <c r="CT120" s="1072"/>
      <c r="CU120" s="1072"/>
      <c r="CV120" s="1072"/>
      <c r="CW120" s="1072"/>
      <c r="CX120" s="1072"/>
      <c r="CY120" s="1072"/>
      <c r="CZ120" s="1072"/>
      <c r="DA120" s="1072"/>
      <c r="DB120" s="1072"/>
      <c r="DC120" s="1072"/>
      <c r="DD120" s="1072"/>
      <c r="DE120" s="1072"/>
      <c r="DF120" s="1073"/>
      <c r="DG120" s="982">
        <v>3159069</v>
      </c>
      <c r="DH120" s="983"/>
      <c r="DI120" s="983"/>
      <c r="DJ120" s="983"/>
      <c r="DK120" s="983"/>
      <c r="DL120" s="983">
        <v>3159891</v>
      </c>
      <c r="DM120" s="983"/>
      <c r="DN120" s="983"/>
      <c r="DO120" s="983"/>
      <c r="DP120" s="983"/>
      <c r="DQ120" s="983">
        <v>2879457</v>
      </c>
      <c r="DR120" s="983"/>
      <c r="DS120" s="983"/>
      <c r="DT120" s="983"/>
      <c r="DU120" s="983"/>
      <c r="DV120" s="984">
        <v>48.4</v>
      </c>
      <c r="DW120" s="984"/>
      <c r="DX120" s="984"/>
      <c r="DY120" s="984"/>
      <c r="DZ120" s="985"/>
    </row>
    <row r="121" spans="1:130" s="247" customFormat="1" ht="26.25" customHeight="1">
      <c r="A121" s="1115"/>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231</v>
      </c>
      <c r="AB121" s="1015"/>
      <c r="AC121" s="1015"/>
      <c r="AD121" s="1015"/>
      <c r="AE121" s="1016"/>
      <c r="AF121" s="1017" t="s">
        <v>231</v>
      </c>
      <c r="AG121" s="1015"/>
      <c r="AH121" s="1015"/>
      <c r="AI121" s="1015"/>
      <c r="AJ121" s="1016"/>
      <c r="AK121" s="1017" t="s">
        <v>231</v>
      </c>
      <c r="AL121" s="1015"/>
      <c r="AM121" s="1015"/>
      <c r="AN121" s="1015"/>
      <c r="AO121" s="1016"/>
      <c r="AP121" s="1018" t="s">
        <v>231</v>
      </c>
      <c r="AQ121" s="1019"/>
      <c r="AR121" s="1019"/>
      <c r="AS121" s="1019"/>
      <c r="AT121" s="1020"/>
      <c r="AU121" s="1048"/>
      <c r="AV121" s="1049"/>
      <c r="AW121" s="1049"/>
      <c r="AX121" s="1049"/>
      <c r="AY121" s="1050"/>
      <c r="AZ121" s="1005" t="s">
        <v>470</v>
      </c>
      <c r="BA121" s="1006"/>
      <c r="BB121" s="1006"/>
      <c r="BC121" s="1006"/>
      <c r="BD121" s="1006"/>
      <c r="BE121" s="1006"/>
      <c r="BF121" s="1006"/>
      <c r="BG121" s="1006"/>
      <c r="BH121" s="1006"/>
      <c r="BI121" s="1006"/>
      <c r="BJ121" s="1006"/>
      <c r="BK121" s="1006"/>
      <c r="BL121" s="1006"/>
      <c r="BM121" s="1006"/>
      <c r="BN121" s="1006"/>
      <c r="BO121" s="1006"/>
      <c r="BP121" s="1007"/>
      <c r="BQ121" s="975">
        <v>641834</v>
      </c>
      <c r="BR121" s="976"/>
      <c r="BS121" s="976"/>
      <c r="BT121" s="976"/>
      <c r="BU121" s="976"/>
      <c r="BV121" s="976">
        <v>560447</v>
      </c>
      <c r="BW121" s="976"/>
      <c r="BX121" s="976"/>
      <c r="BY121" s="976"/>
      <c r="BZ121" s="976"/>
      <c r="CA121" s="976">
        <v>513433</v>
      </c>
      <c r="CB121" s="976"/>
      <c r="CC121" s="976"/>
      <c r="CD121" s="976"/>
      <c r="CE121" s="976"/>
      <c r="CF121" s="970">
        <v>8.6</v>
      </c>
      <c r="CG121" s="971"/>
      <c r="CH121" s="971"/>
      <c r="CI121" s="971"/>
      <c r="CJ121" s="971"/>
      <c r="CK121" s="1066"/>
      <c r="CL121" s="1067"/>
      <c r="CM121" s="1067"/>
      <c r="CN121" s="1067"/>
      <c r="CO121" s="1068"/>
      <c r="CP121" s="1076" t="s">
        <v>404</v>
      </c>
      <c r="CQ121" s="1077"/>
      <c r="CR121" s="1077"/>
      <c r="CS121" s="1077"/>
      <c r="CT121" s="1077"/>
      <c r="CU121" s="1077"/>
      <c r="CV121" s="1077"/>
      <c r="CW121" s="1077"/>
      <c r="CX121" s="1077"/>
      <c r="CY121" s="1077"/>
      <c r="CZ121" s="1077"/>
      <c r="DA121" s="1077"/>
      <c r="DB121" s="1077"/>
      <c r="DC121" s="1077"/>
      <c r="DD121" s="1077"/>
      <c r="DE121" s="1077"/>
      <c r="DF121" s="1078"/>
      <c r="DG121" s="975">
        <v>69906</v>
      </c>
      <c r="DH121" s="976"/>
      <c r="DI121" s="976"/>
      <c r="DJ121" s="976"/>
      <c r="DK121" s="976"/>
      <c r="DL121" s="976">
        <v>60380</v>
      </c>
      <c r="DM121" s="976"/>
      <c r="DN121" s="976"/>
      <c r="DO121" s="976"/>
      <c r="DP121" s="976"/>
      <c r="DQ121" s="976">
        <v>60267</v>
      </c>
      <c r="DR121" s="976"/>
      <c r="DS121" s="976"/>
      <c r="DT121" s="976"/>
      <c r="DU121" s="976"/>
      <c r="DV121" s="977">
        <v>1</v>
      </c>
      <c r="DW121" s="977"/>
      <c r="DX121" s="977"/>
      <c r="DY121" s="977"/>
      <c r="DZ121" s="978"/>
    </row>
    <row r="122" spans="1:130" s="247" customFormat="1" ht="26.25" customHeight="1">
      <c r="A122" s="1115"/>
      <c r="B122" s="1002"/>
      <c r="C122" s="972" t="s">
        <v>450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231</v>
      </c>
      <c r="AB122" s="1015"/>
      <c r="AC122" s="1015"/>
      <c r="AD122" s="1015"/>
      <c r="AE122" s="1016"/>
      <c r="AF122" s="1017" t="s">
        <v>231</v>
      </c>
      <c r="AG122" s="1015"/>
      <c r="AH122" s="1015"/>
      <c r="AI122" s="1015"/>
      <c r="AJ122" s="1016"/>
      <c r="AK122" s="1017" t="s">
        <v>231</v>
      </c>
      <c r="AL122" s="1015"/>
      <c r="AM122" s="1015"/>
      <c r="AN122" s="1015"/>
      <c r="AO122" s="1016"/>
      <c r="AP122" s="1018" t="s">
        <v>459</v>
      </c>
      <c r="AQ122" s="1019"/>
      <c r="AR122" s="1019"/>
      <c r="AS122" s="1019"/>
      <c r="AT122" s="1020"/>
      <c r="AU122" s="1048"/>
      <c r="AV122" s="1049"/>
      <c r="AW122" s="1049"/>
      <c r="AX122" s="1049"/>
      <c r="AY122" s="1050"/>
      <c r="AZ122" s="1030" t="s">
        <v>471</v>
      </c>
      <c r="BA122" s="1021"/>
      <c r="BB122" s="1021"/>
      <c r="BC122" s="1021"/>
      <c r="BD122" s="1021"/>
      <c r="BE122" s="1021"/>
      <c r="BF122" s="1021"/>
      <c r="BG122" s="1021"/>
      <c r="BH122" s="1021"/>
      <c r="BI122" s="1021"/>
      <c r="BJ122" s="1021"/>
      <c r="BK122" s="1021"/>
      <c r="BL122" s="1021"/>
      <c r="BM122" s="1021"/>
      <c r="BN122" s="1021"/>
      <c r="BO122" s="1021"/>
      <c r="BP122" s="1022"/>
      <c r="BQ122" s="1053">
        <v>9320843</v>
      </c>
      <c r="BR122" s="1054"/>
      <c r="BS122" s="1054"/>
      <c r="BT122" s="1054"/>
      <c r="BU122" s="1054"/>
      <c r="BV122" s="1054">
        <v>9061331</v>
      </c>
      <c r="BW122" s="1054"/>
      <c r="BX122" s="1054"/>
      <c r="BY122" s="1054"/>
      <c r="BZ122" s="1054"/>
      <c r="CA122" s="1054">
        <v>9091342</v>
      </c>
      <c r="CB122" s="1054"/>
      <c r="CC122" s="1054"/>
      <c r="CD122" s="1054"/>
      <c r="CE122" s="1054"/>
      <c r="CF122" s="1074">
        <v>152.9</v>
      </c>
      <c r="CG122" s="1075"/>
      <c r="CH122" s="1075"/>
      <c r="CI122" s="1075"/>
      <c r="CJ122" s="1075"/>
      <c r="CK122" s="1066"/>
      <c r="CL122" s="1067"/>
      <c r="CM122" s="1067"/>
      <c r="CN122" s="1067"/>
      <c r="CO122" s="1068"/>
      <c r="CP122" s="1076" t="s">
        <v>409</v>
      </c>
      <c r="CQ122" s="1077"/>
      <c r="CR122" s="1077"/>
      <c r="CS122" s="1077"/>
      <c r="CT122" s="1077"/>
      <c r="CU122" s="1077"/>
      <c r="CV122" s="1077"/>
      <c r="CW122" s="1077"/>
      <c r="CX122" s="1077"/>
      <c r="CY122" s="1077"/>
      <c r="CZ122" s="1077"/>
      <c r="DA122" s="1077"/>
      <c r="DB122" s="1077"/>
      <c r="DC122" s="1077"/>
      <c r="DD122" s="1077"/>
      <c r="DE122" s="1077"/>
      <c r="DF122" s="1078"/>
      <c r="DG122" s="975" t="s">
        <v>231</v>
      </c>
      <c r="DH122" s="976"/>
      <c r="DI122" s="976"/>
      <c r="DJ122" s="976"/>
      <c r="DK122" s="976"/>
      <c r="DL122" s="976" t="s">
        <v>459</v>
      </c>
      <c r="DM122" s="976"/>
      <c r="DN122" s="976"/>
      <c r="DO122" s="976"/>
      <c r="DP122" s="976"/>
      <c r="DQ122" s="976" t="s">
        <v>231</v>
      </c>
      <c r="DR122" s="976"/>
      <c r="DS122" s="976"/>
      <c r="DT122" s="976"/>
      <c r="DU122" s="976"/>
      <c r="DV122" s="977" t="s">
        <v>231</v>
      </c>
      <c r="DW122" s="977"/>
      <c r="DX122" s="977"/>
      <c r="DY122" s="977"/>
      <c r="DZ122" s="978"/>
    </row>
    <row r="123" spans="1:130" s="247" customFormat="1" ht="26.25" customHeight="1">
      <c r="A123" s="1115"/>
      <c r="B123" s="1002"/>
      <c r="C123" s="972" t="s">
        <v>456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231</v>
      </c>
      <c r="AB123" s="1015"/>
      <c r="AC123" s="1015"/>
      <c r="AD123" s="1015"/>
      <c r="AE123" s="1016"/>
      <c r="AF123" s="1017" t="s">
        <v>231</v>
      </c>
      <c r="AG123" s="1015"/>
      <c r="AH123" s="1015"/>
      <c r="AI123" s="1015"/>
      <c r="AJ123" s="1016"/>
      <c r="AK123" s="1017" t="s">
        <v>231</v>
      </c>
      <c r="AL123" s="1015"/>
      <c r="AM123" s="1015"/>
      <c r="AN123" s="1015"/>
      <c r="AO123" s="1016"/>
      <c r="AP123" s="1018" t="s">
        <v>231</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472</v>
      </c>
      <c r="BP123" s="1062"/>
      <c r="BQ123" s="1121">
        <v>12658387</v>
      </c>
      <c r="BR123" s="1122"/>
      <c r="BS123" s="1122"/>
      <c r="BT123" s="1122"/>
      <c r="BU123" s="1122"/>
      <c r="BV123" s="1122">
        <v>12368638</v>
      </c>
      <c r="BW123" s="1122"/>
      <c r="BX123" s="1122"/>
      <c r="BY123" s="1122"/>
      <c r="BZ123" s="1122"/>
      <c r="CA123" s="1122">
        <v>12308731</v>
      </c>
      <c r="CB123" s="1122"/>
      <c r="CC123" s="1122"/>
      <c r="CD123" s="1122"/>
      <c r="CE123" s="1122"/>
      <c r="CF123" s="1055"/>
      <c r="CG123" s="1056"/>
      <c r="CH123" s="1056"/>
      <c r="CI123" s="1056"/>
      <c r="CJ123" s="1057"/>
      <c r="CK123" s="1066"/>
      <c r="CL123" s="1067"/>
      <c r="CM123" s="1067"/>
      <c r="CN123" s="1067"/>
      <c r="CO123" s="1068"/>
      <c r="CP123" s="1076" t="s">
        <v>473</v>
      </c>
      <c r="CQ123" s="1077"/>
      <c r="CR123" s="1077"/>
      <c r="CS123" s="1077"/>
      <c r="CT123" s="1077"/>
      <c r="CU123" s="1077"/>
      <c r="CV123" s="1077"/>
      <c r="CW123" s="1077"/>
      <c r="CX123" s="1077"/>
      <c r="CY123" s="1077"/>
      <c r="CZ123" s="1077"/>
      <c r="DA123" s="1077"/>
      <c r="DB123" s="1077"/>
      <c r="DC123" s="1077"/>
      <c r="DD123" s="1077"/>
      <c r="DE123" s="1077"/>
      <c r="DF123" s="1078"/>
      <c r="DG123" s="1014" t="s">
        <v>231</v>
      </c>
      <c r="DH123" s="1015"/>
      <c r="DI123" s="1015"/>
      <c r="DJ123" s="1015"/>
      <c r="DK123" s="1016"/>
      <c r="DL123" s="1017" t="s">
        <v>231</v>
      </c>
      <c r="DM123" s="1015"/>
      <c r="DN123" s="1015"/>
      <c r="DO123" s="1015"/>
      <c r="DP123" s="1016"/>
      <c r="DQ123" s="1017" t="s">
        <v>231</v>
      </c>
      <c r="DR123" s="1015"/>
      <c r="DS123" s="1015"/>
      <c r="DT123" s="1015"/>
      <c r="DU123" s="1016"/>
      <c r="DV123" s="1018" t="s">
        <v>231</v>
      </c>
      <c r="DW123" s="1019"/>
      <c r="DX123" s="1019"/>
      <c r="DY123" s="1019"/>
      <c r="DZ123" s="1020"/>
    </row>
    <row r="124" spans="1:130" s="247" customFormat="1" ht="26.25" customHeight="1" thickBot="1">
      <c r="A124" s="1115"/>
      <c r="B124" s="1002"/>
      <c r="C124" s="972" t="s">
        <v>460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231</v>
      </c>
      <c r="AB124" s="1015"/>
      <c r="AC124" s="1015"/>
      <c r="AD124" s="1015"/>
      <c r="AE124" s="1016"/>
      <c r="AF124" s="1017" t="s">
        <v>231</v>
      </c>
      <c r="AG124" s="1015"/>
      <c r="AH124" s="1015"/>
      <c r="AI124" s="1015"/>
      <c r="AJ124" s="1016"/>
      <c r="AK124" s="1017" t="s">
        <v>231</v>
      </c>
      <c r="AL124" s="1015"/>
      <c r="AM124" s="1015"/>
      <c r="AN124" s="1015"/>
      <c r="AO124" s="1016"/>
      <c r="AP124" s="1018" t="s">
        <v>231</v>
      </c>
      <c r="AQ124" s="1019"/>
      <c r="AR124" s="1019"/>
      <c r="AS124" s="1019"/>
      <c r="AT124" s="1020"/>
      <c r="AU124" s="1117" t="s">
        <v>474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57</v>
      </c>
      <c r="BR124" s="1084"/>
      <c r="BS124" s="1084"/>
      <c r="BT124" s="1084"/>
      <c r="BU124" s="1084"/>
      <c r="BV124" s="1084">
        <v>57.2</v>
      </c>
      <c r="BW124" s="1084"/>
      <c r="BX124" s="1084"/>
      <c r="BY124" s="1084"/>
      <c r="BZ124" s="1084"/>
      <c r="CA124" s="1084">
        <v>50.4</v>
      </c>
      <c r="CB124" s="1084"/>
      <c r="CC124" s="1084"/>
      <c r="CD124" s="1084"/>
      <c r="CE124" s="1084"/>
      <c r="CF124" s="1085"/>
      <c r="CG124" s="1086"/>
      <c r="CH124" s="1086"/>
      <c r="CI124" s="1086"/>
      <c r="CJ124" s="1087"/>
      <c r="CK124" s="1069"/>
      <c r="CL124" s="1069"/>
      <c r="CM124" s="1069"/>
      <c r="CN124" s="1069"/>
      <c r="CO124" s="1070"/>
      <c r="CP124" s="1076" t="s">
        <v>475</v>
      </c>
      <c r="CQ124" s="1077"/>
      <c r="CR124" s="1077"/>
      <c r="CS124" s="1077"/>
      <c r="CT124" s="1077"/>
      <c r="CU124" s="1077"/>
      <c r="CV124" s="1077"/>
      <c r="CW124" s="1077"/>
      <c r="CX124" s="1077"/>
      <c r="CY124" s="1077"/>
      <c r="CZ124" s="1077"/>
      <c r="DA124" s="1077"/>
      <c r="DB124" s="1077"/>
      <c r="DC124" s="1077"/>
      <c r="DD124" s="1077"/>
      <c r="DE124" s="1077"/>
      <c r="DF124" s="1078"/>
      <c r="DG124" s="1061" t="s">
        <v>231</v>
      </c>
      <c r="DH124" s="1040"/>
      <c r="DI124" s="1040"/>
      <c r="DJ124" s="1040"/>
      <c r="DK124" s="1041"/>
      <c r="DL124" s="1039" t="s">
        <v>231</v>
      </c>
      <c r="DM124" s="1040"/>
      <c r="DN124" s="1040"/>
      <c r="DO124" s="1040"/>
      <c r="DP124" s="1041"/>
      <c r="DQ124" s="1039" t="s">
        <v>231</v>
      </c>
      <c r="DR124" s="1040"/>
      <c r="DS124" s="1040"/>
      <c r="DT124" s="1040"/>
      <c r="DU124" s="1041"/>
      <c r="DV124" s="1042" t="s">
        <v>231</v>
      </c>
      <c r="DW124" s="1043"/>
      <c r="DX124" s="1043"/>
      <c r="DY124" s="1043"/>
      <c r="DZ124" s="1044"/>
    </row>
    <row r="125" spans="1:130" s="247" customFormat="1" ht="26.25" customHeight="1">
      <c r="A125" s="1115"/>
      <c r="B125" s="1002"/>
      <c r="C125" s="972" t="s">
        <v>462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231</v>
      </c>
      <c r="AB125" s="1015"/>
      <c r="AC125" s="1015"/>
      <c r="AD125" s="1015"/>
      <c r="AE125" s="1016"/>
      <c r="AF125" s="1017" t="s">
        <v>231</v>
      </c>
      <c r="AG125" s="1015"/>
      <c r="AH125" s="1015"/>
      <c r="AI125" s="1015"/>
      <c r="AJ125" s="1016"/>
      <c r="AK125" s="1017" t="s">
        <v>231</v>
      </c>
      <c r="AL125" s="1015"/>
      <c r="AM125" s="1015"/>
      <c r="AN125" s="1015"/>
      <c r="AO125" s="1016"/>
      <c r="AP125" s="1018" t="s">
        <v>231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476</v>
      </c>
      <c r="CL125" s="1064"/>
      <c r="CM125" s="1064"/>
      <c r="CN125" s="1064"/>
      <c r="CO125" s="1065"/>
      <c r="CP125" s="996" t="s">
        <v>477</v>
      </c>
      <c r="CQ125" s="945"/>
      <c r="CR125" s="945"/>
      <c r="CS125" s="945"/>
      <c r="CT125" s="945"/>
      <c r="CU125" s="945"/>
      <c r="CV125" s="945"/>
      <c r="CW125" s="945"/>
      <c r="CX125" s="945"/>
      <c r="CY125" s="945"/>
      <c r="CZ125" s="945"/>
      <c r="DA125" s="945"/>
      <c r="DB125" s="945"/>
      <c r="DC125" s="945"/>
      <c r="DD125" s="945"/>
      <c r="DE125" s="945"/>
      <c r="DF125" s="946"/>
      <c r="DG125" s="982" t="s">
        <v>231</v>
      </c>
      <c r="DH125" s="983"/>
      <c r="DI125" s="983"/>
      <c r="DJ125" s="983"/>
      <c r="DK125" s="983"/>
      <c r="DL125" s="983" t="s">
        <v>231</v>
      </c>
      <c r="DM125" s="983"/>
      <c r="DN125" s="983"/>
      <c r="DO125" s="983"/>
      <c r="DP125" s="983"/>
      <c r="DQ125" s="983" t="s">
        <v>231</v>
      </c>
      <c r="DR125" s="983"/>
      <c r="DS125" s="983"/>
      <c r="DT125" s="983"/>
      <c r="DU125" s="983"/>
      <c r="DV125" s="984" t="s">
        <v>231</v>
      </c>
      <c r="DW125" s="984"/>
      <c r="DX125" s="984"/>
      <c r="DY125" s="984"/>
      <c r="DZ125" s="985"/>
    </row>
    <row r="126" spans="1:130" s="247" customFormat="1" ht="26.25" customHeight="1" thickBot="1">
      <c r="A126" s="1115"/>
      <c r="B126" s="1002"/>
      <c r="C126" s="972" t="s">
        <v>464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459</v>
      </c>
      <c r="AB126" s="1015"/>
      <c r="AC126" s="1015"/>
      <c r="AD126" s="1015"/>
      <c r="AE126" s="1016"/>
      <c r="AF126" s="1017" t="s">
        <v>231</v>
      </c>
      <c r="AG126" s="1015"/>
      <c r="AH126" s="1015"/>
      <c r="AI126" s="1015"/>
      <c r="AJ126" s="1016"/>
      <c r="AK126" s="1017" t="s">
        <v>231</v>
      </c>
      <c r="AL126" s="1015"/>
      <c r="AM126" s="1015"/>
      <c r="AN126" s="1015"/>
      <c r="AO126" s="1016"/>
      <c r="AP126" s="1018" t="s">
        <v>231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478</v>
      </c>
      <c r="CQ126" s="1006"/>
      <c r="CR126" s="1006"/>
      <c r="CS126" s="1006"/>
      <c r="CT126" s="1006"/>
      <c r="CU126" s="1006"/>
      <c r="CV126" s="1006"/>
      <c r="CW126" s="1006"/>
      <c r="CX126" s="1006"/>
      <c r="CY126" s="1006"/>
      <c r="CZ126" s="1006"/>
      <c r="DA126" s="1006"/>
      <c r="DB126" s="1006"/>
      <c r="DC126" s="1006"/>
      <c r="DD126" s="1006"/>
      <c r="DE126" s="1006"/>
      <c r="DF126" s="1007"/>
      <c r="DG126" s="975" t="s">
        <v>231</v>
      </c>
      <c r="DH126" s="976"/>
      <c r="DI126" s="976"/>
      <c r="DJ126" s="976"/>
      <c r="DK126" s="976"/>
      <c r="DL126" s="976" t="s">
        <v>231</v>
      </c>
      <c r="DM126" s="976"/>
      <c r="DN126" s="976"/>
      <c r="DO126" s="976"/>
      <c r="DP126" s="976"/>
      <c r="DQ126" s="976" t="s">
        <v>231</v>
      </c>
      <c r="DR126" s="976"/>
      <c r="DS126" s="976"/>
      <c r="DT126" s="976"/>
      <c r="DU126" s="976"/>
      <c r="DV126" s="977" t="s">
        <v>231</v>
      </c>
      <c r="DW126" s="977"/>
      <c r="DX126" s="977"/>
      <c r="DY126" s="977"/>
      <c r="DZ126" s="978"/>
    </row>
    <row r="127" spans="1:130" s="247" customFormat="1" ht="26.25" customHeight="1">
      <c r="A127" s="1116"/>
      <c r="B127" s="1004"/>
      <c r="C127" s="1058" t="s">
        <v>479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113571</v>
      </c>
      <c r="AB127" s="1015"/>
      <c r="AC127" s="1015"/>
      <c r="AD127" s="1015"/>
      <c r="AE127" s="1016"/>
      <c r="AF127" s="1017">
        <v>88006</v>
      </c>
      <c r="AG127" s="1015"/>
      <c r="AH127" s="1015"/>
      <c r="AI127" s="1015"/>
      <c r="AJ127" s="1016"/>
      <c r="AK127" s="1017">
        <v>89657</v>
      </c>
      <c r="AL127" s="1015"/>
      <c r="AM127" s="1015"/>
      <c r="AN127" s="1015"/>
      <c r="AO127" s="1016"/>
      <c r="AP127" s="1018">
        <v>1.5</v>
      </c>
      <c r="AQ127" s="1019"/>
      <c r="AR127" s="1019"/>
      <c r="AS127" s="1019"/>
      <c r="AT127" s="1020"/>
      <c r="AU127" s="283"/>
      <c r="AV127" s="283"/>
      <c r="AW127" s="283"/>
      <c r="AX127" s="1088" t="s">
        <v>480</v>
      </c>
      <c r="AY127" s="1089"/>
      <c r="AZ127" s="1089"/>
      <c r="BA127" s="1089"/>
      <c r="BB127" s="1089"/>
      <c r="BC127" s="1089"/>
      <c r="BD127" s="1089"/>
      <c r="BE127" s="1090"/>
      <c r="BF127" s="1091" t="s">
        <v>481</v>
      </c>
      <c r="BG127" s="1089"/>
      <c r="BH127" s="1089"/>
      <c r="BI127" s="1089"/>
      <c r="BJ127" s="1089"/>
      <c r="BK127" s="1089"/>
      <c r="BL127" s="1090"/>
      <c r="BM127" s="1091" t="s">
        <v>482</v>
      </c>
      <c r="BN127" s="1089"/>
      <c r="BO127" s="1089"/>
      <c r="BP127" s="1089"/>
      <c r="BQ127" s="1089"/>
      <c r="BR127" s="1089"/>
      <c r="BS127" s="1090"/>
      <c r="BT127" s="1091" t="s">
        <v>483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484</v>
      </c>
      <c r="CQ127" s="1006"/>
      <c r="CR127" s="1006"/>
      <c r="CS127" s="1006"/>
      <c r="CT127" s="1006"/>
      <c r="CU127" s="1006"/>
      <c r="CV127" s="1006"/>
      <c r="CW127" s="1006"/>
      <c r="CX127" s="1006"/>
      <c r="CY127" s="1006"/>
      <c r="CZ127" s="1006"/>
      <c r="DA127" s="1006"/>
      <c r="DB127" s="1006"/>
      <c r="DC127" s="1006"/>
      <c r="DD127" s="1006"/>
      <c r="DE127" s="1006"/>
      <c r="DF127" s="1007"/>
      <c r="DG127" s="975" t="s">
        <v>231</v>
      </c>
      <c r="DH127" s="976"/>
      <c r="DI127" s="976"/>
      <c r="DJ127" s="976"/>
      <c r="DK127" s="976"/>
      <c r="DL127" s="976" t="s">
        <v>231</v>
      </c>
      <c r="DM127" s="976"/>
      <c r="DN127" s="976"/>
      <c r="DO127" s="976"/>
      <c r="DP127" s="976"/>
      <c r="DQ127" s="976" t="s">
        <v>231</v>
      </c>
      <c r="DR127" s="976"/>
      <c r="DS127" s="976"/>
      <c r="DT127" s="976"/>
      <c r="DU127" s="976"/>
      <c r="DV127" s="977" t="s">
        <v>231</v>
      </c>
      <c r="DW127" s="977"/>
      <c r="DX127" s="977"/>
      <c r="DY127" s="977"/>
      <c r="DZ127" s="978"/>
    </row>
    <row r="128" spans="1:130" s="247" customFormat="1" ht="26.25" customHeight="1" thickBot="1">
      <c r="A128" s="1099" t="s">
        <v>485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486</v>
      </c>
      <c r="X128" s="1101"/>
      <c r="Y128" s="1101"/>
      <c r="Z128" s="1102"/>
      <c r="AA128" s="1103">
        <v>71384</v>
      </c>
      <c r="AB128" s="1104"/>
      <c r="AC128" s="1104"/>
      <c r="AD128" s="1104"/>
      <c r="AE128" s="1105"/>
      <c r="AF128" s="1106">
        <v>68086</v>
      </c>
      <c r="AG128" s="1104"/>
      <c r="AH128" s="1104"/>
      <c r="AI128" s="1104"/>
      <c r="AJ128" s="1105"/>
      <c r="AK128" s="1106">
        <v>72093</v>
      </c>
      <c r="AL128" s="1104"/>
      <c r="AM128" s="1104"/>
      <c r="AN128" s="1104"/>
      <c r="AO128" s="1105"/>
      <c r="AP128" s="1107"/>
      <c r="AQ128" s="1108"/>
      <c r="AR128" s="1108"/>
      <c r="AS128" s="1108"/>
      <c r="AT128" s="1109"/>
      <c r="AU128" s="283"/>
      <c r="AV128" s="283"/>
      <c r="AW128" s="283"/>
      <c r="AX128" s="944" t="s">
        <v>487</v>
      </c>
      <c r="AY128" s="945"/>
      <c r="AZ128" s="945"/>
      <c r="BA128" s="945"/>
      <c r="BB128" s="945"/>
      <c r="BC128" s="945"/>
      <c r="BD128" s="945"/>
      <c r="BE128" s="946"/>
      <c r="BF128" s="1110" t="s">
        <v>231</v>
      </c>
      <c r="BG128" s="1111"/>
      <c r="BH128" s="1111"/>
      <c r="BI128" s="1111"/>
      <c r="BJ128" s="1111"/>
      <c r="BK128" s="1111"/>
      <c r="BL128" s="1112"/>
      <c r="BM128" s="1110">
        <v>14.1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488</v>
      </c>
      <c r="CQ128" s="1093"/>
      <c r="CR128" s="1093"/>
      <c r="CS128" s="1093"/>
      <c r="CT128" s="1093"/>
      <c r="CU128" s="1093"/>
      <c r="CV128" s="1093"/>
      <c r="CW128" s="1093"/>
      <c r="CX128" s="1093"/>
      <c r="CY128" s="1093"/>
      <c r="CZ128" s="1093"/>
      <c r="DA128" s="1093"/>
      <c r="DB128" s="1093"/>
      <c r="DC128" s="1093"/>
      <c r="DD128" s="1093"/>
      <c r="DE128" s="1093"/>
      <c r="DF128" s="1094"/>
      <c r="DG128" s="1095" t="s">
        <v>231</v>
      </c>
      <c r="DH128" s="1096"/>
      <c r="DI128" s="1096"/>
      <c r="DJ128" s="1096"/>
      <c r="DK128" s="1096"/>
      <c r="DL128" s="1096" t="s">
        <v>231</v>
      </c>
      <c r="DM128" s="1096"/>
      <c r="DN128" s="1096"/>
      <c r="DO128" s="1096"/>
      <c r="DP128" s="1096"/>
      <c r="DQ128" s="1096" t="s">
        <v>231</v>
      </c>
      <c r="DR128" s="1096"/>
      <c r="DS128" s="1096"/>
      <c r="DT128" s="1096"/>
      <c r="DU128" s="1096"/>
      <c r="DV128" s="1097" t="s">
        <v>231</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489</v>
      </c>
      <c r="X129" s="1130"/>
      <c r="Y129" s="1130"/>
      <c r="Z129" s="1131"/>
      <c r="AA129" s="1014">
        <v>6938606</v>
      </c>
      <c r="AB129" s="1015"/>
      <c r="AC129" s="1015"/>
      <c r="AD129" s="1015"/>
      <c r="AE129" s="1016"/>
      <c r="AF129" s="1017">
        <v>6863552</v>
      </c>
      <c r="AG129" s="1015"/>
      <c r="AH129" s="1015"/>
      <c r="AI129" s="1015"/>
      <c r="AJ129" s="1016"/>
      <c r="AK129" s="1017">
        <v>6850340</v>
      </c>
      <c r="AL129" s="1015"/>
      <c r="AM129" s="1015"/>
      <c r="AN129" s="1015"/>
      <c r="AO129" s="1016"/>
      <c r="AP129" s="1132"/>
      <c r="AQ129" s="1133"/>
      <c r="AR129" s="1133"/>
      <c r="AS129" s="1133"/>
      <c r="AT129" s="1134"/>
      <c r="AU129" s="285"/>
      <c r="AV129" s="285"/>
      <c r="AW129" s="285"/>
      <c r="AX129" s="1123" t="s">
        <v>490</v>
      </c>
      <c r="AY129" s="1006"/>
      <c r="AZ129" s="1006"/>
      <c r="BA129" s="1006"/>
      <c r="BB129" s="1006"/>
      <c r="BC129" s="1006"/>
      <c r="BD129" s="1006"/>
      <c r="BE129" s="1007"/>
      <c r="BF129" s="1124" t="s">
        <v>231</v>
      </c>
      <c r="BG129" s="1125"/>
      <c r="BH129" s="1125"/>
      <c r="BI129" s="1125"/>
      <c r="BJ129" s="1125"/>
      <c r="BK129" s="1125"/>
      <c r="BL129" s="1126"/>
      <c r="BM129" s="1124">
        <v>19.100000000000001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492</v>
      </c>
      <c r="X130" s="1130"/>
      <c r="Y130" s="1130"/>
      <c r="Z130" s="1131"/>
      <c r="AA130" s="1014">
        <v>904657</v>
      </c>
      <c r="AB130" s="1015"/>
      <c r="AC130" s="1015"/>
      <c r="AD130" s="1015"/>
      <c r="AE130" s="1016"/>
      <c r="AF130" s="1017">
        <v>908403</v>
      </c>
      <c r="AG130" s="1015"/>
      <c r="AH130" s="1015"/>
      <c r="AI130" s="1015"/>
      <c r="AJ130" s="1016"/>
      <c r="AK130" s="1017">
        <v>903415</v>
      </c>
      <c r="AL130" s="1015"/>
      <c r="AM130" s="1015"/>
      <c r="AN130" s="1015"/>
      <c r="AO130" s="1016"/>
      <c r="AP130" s="1132"/>
      <c r="AQ130" s="1133"/>
      <c r="AR130" s="1133"/>
      <c r="AS130" s="1133"/>
      <c r="AT130" s="1134"/>
      <c r="AU130" s="285"/>
      <c r="AV130" s="285"/>
      <c r="AW130" s="285"/>
      <c r="AX130" s="1123" t="s">
        <v>493</v>
      </c>
      <c r="AY130" s="1006"/>
      <c r="AZ130" s="1006"/>
      <c r="BA130" s="1006"/>
      <c r="BB130" s="1006"/>
      <c r="BC130" s="1006"/>
      <c r="BD130" s="1006"/>
      <c r="BE130" s="1007"/>
      <c r="BF130" s="1160">
        <v>10.199999999999999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494</v>
      </c>
      <c r="X131" s="1168"/>
      <c r="Y131" s="1168"/>
      <c r="Z131" s="1169"/>
      <c r="AA131" s="1061">
        <v>6033949</v>
      </c>
      <c r="AB131" s="1040"/>
      <c r="AC131" s="1040"/>
      <c r="AD131" s="1040"/>
      <c r="AE131" s="1041"/>
      <c r="AF131" s="1039">
        <v>5955149</v>
      </c>
      <c r="AG131" s="1040"/>
      <c r="AH131" s="1040"/>
      <c r="AI131" s="1040"/>
      <c r="AJ131" s="1041"/>
      <c r="AK131" s="1039">
        <v>5946925</v>
      </c>
      <c r="AL131" s="1040"/>
      <c r="AM131" s="1040"/>
      <c r="AN131" s="1040"/>
      <c r="AO131" s="1041"/>
      <c r="AP131" s="1170"/>
      <c r="AQ131" s="1171"/>
      <c r="AR131" s="1171"/>
      <c r="AS131" s="1171"/>
      <c r="AT131" s="1172"/>
      <c r="AU131" s="285"/>
      <c r="AV131" s="285"/>
      <c r="AW131" s="285"/>
      <c r="AX131" s="1142" t="s">
        <v>495</v>
      </c>
      <c r="AY131" s="1093"/>
      <c r="AZ131" s="1093"/>
      <c r="BA131" s="1093"/>
      <c r="BB131" s="1093"/>
      <c r="BC131" s="1093"/>
      <c r="BD131" s="1093"/>
      <c r="BE131" s="1094"/>
      <c r="BF131" s="1143">
        <v>50.4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496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497</v>
      </c>
      <c r="W132" s="1153"/>
      <c r="X132" s="1153"/>
      <c r="Y132" s="1153"/>
      <c r="Z132" s="1154"/>
      <c r="AA132" s="1155">
        <v>11.69620426</v>
      </c>
      <c r="AB132" s="1156"/>
      <c r="AC132" s="1156"/>
      <c r="AD132" s="1156"/>
      <c r="AE132" s="1157"/>
      <c r="AF132" s="1158">
        <v>9.6617229899999995</v>
      </c>
      <c r="AG132" s="1156"/>
      <c r="AH132" s="1156"/>
      <c r="AI132" s="1156"/>
      <c r="AJ132" s="1157"/>
      <c r="AK132" s="1158">
        <v>9.2803255460000003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498</v>
      </c>
      <c r="W133" s="1136"/>
      <c r="X133" s="1136"/>
      <c r="Y133" s="1136"/>
      <c r="Z133" s="1137"/>
      <c r="AA133" s="1138">
        <v>10.1</v>
      </c>
      <c r="AB133" s="1139"/>
      <c r="AC133" s="1139"/>
      <c r="AD133" s="1139"/>
      <c r="AE133" s="1140"/>
      <c r="AF133" s="1138">
        <v>10.4</v>
      </c>
      <c r="AG133" s="1139"/>
      <c r="AH133" s="1139"/>
      <c r="AI133" s="1139"/>
      <c r="AJ133" s="1140"/>
      <c r="AK133" s="1138">
        <v>10.199999999999999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qRxSyPGtitOHYk3/JztPnRRHbOb6Iqm9flxMWXPm1Zy8YQvP0z0IhhzKR6z1UUz7maqD0mNl0hGhqkSxxGUVA==" saltValue="Ro7sqk33iLiUdFcgpQIj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iFR7WXp++TUEfVHr+iOkePNNJngMwVkQOwshnjX2zDBz+951wRIFr1Ul2fvOb2NiYQEFJ94c7DOudfYJAVMKA==" saltValue="9QZPigQlwU8aYytG2eLl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bzRVbeYeH2aPQhK8Q7QO9j7f8L0TPxRDcOWIY3mVOKv2MSoq20zMrhiZvnoNOhqoQJv/g6sRHCgKzLqCPAgDg==" saltValue="M6idz/ITL+BeENIwIZJs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507</v>
      </c>
      <c r="AL9" s="1179"/>
      <c r="AM9" s="1179"/>
      <c r="AN9" s="1180"/>
      <c r="AO9" s="313">
        <v>1906314</v>
      </c>
      <c r="AP9" s="313">
        <v>75226</v>
      </c>
      <c r="AQ9" s="314">
        <v>70630</v>
      </c>
      <c r="AR9" s="315">
        <v>6.5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508</v>
      </c>
      <c r="AL10" s="1179"/>
      <c r="AM10" s="1179"/>
      <c r="AN10" s="1180"/>
      <c r="AO10" s="316">
        <v>275202</v>
      </c>
      <c r="AP10" s="316">
        <v>10860</v>
      </c>
      <c r="AQ10" s="317">
        <v>8333</v>
      </c>
      <c r="AR10" s="318">
        <v>30.3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509</v>
      </c>
      <c r="AL11" s="1179"/>
      <c r="AM11" s="1179"/>
      <c r="AN11" s="1180"/>
      <c r="AO11" s="316">
        <v>358862</v>
      </c>
      <c r="AP11" s="316">
        <v>14161</v>
      </c>
      <c r="AQ11" s="317">
        <v>8447</v>
      </c>
      <c r="AR11" s="318">
        <v>67.599999999999994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510</v>
      </c>
      <c r="AL12" s="1179"/>
      <c r="AM12" s="1179"/>
      <c r="AN12" s="1180"/>
      <c r="AO12" s="316">
        <v>33087</v>
      </c>
      <c r="AP12" s="316">
        <v>1306</v>
      </c>
      <c r="AQ12" s="317">
        <v>1002</v>
      </c>
      <c r="AR12" s="318">
        <v>30.3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511</v>
      </c>
      <c r="AL13" s="1179"/>
      <c r="AM13" s="1179"/>
      <c r="AN13" s="1180"/>
      <c r="AO13" s="316" t="s">
        <v>512</v>
      </c>
      <c r="AP13" s="316" t="s">
        <v>512</v>
      </c>
      <c r="AQ13" s="317">
        <v>12</v>
      </c>
      <c r="AR13" s="318" t="s">
        <v>512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513</v>
      </c>
      <c r="AL14" s="1179"/>
      <c r="AM14" s="1179"/>
      <c r="AN14" s="1180"/>
      <c r="AO14" s="316">
        <v>67216</v>
      </c>
      <c r="AP14" s="316">
        <v>2652</v>
      </c>
      <c r="AQ14" s="317">
        <v>2952</v>
      </c>
      <c r="AR14" s="318">
        <v>-10.199999999999999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514</v>
      </c>
      <c r="AL15" s="1179"/>
      <c r="AM15" s="1179"/>
      <c r="AN15" s="1180"/>
      <c r="AO15" s="316">
        <v>27989</v>
      </c>
      <c r="AP15" s="316">
        <v>1104</v>
      </c>
      <c r="AQ15" s="317">
        <v>1842</v>
      </c>
      <c r="AR15" s="318">
        <v>-40.1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515</v>
      </c>
      <c r="AL16" s="1182"/>
      <c r="AM16" s="1182"/>
      <c r="AN16" s="1183"/>
      <c r="AO16" s="316">
        <v>-289983</v>
      </c>
      <c r="AP16" s="316">
        <v>-11443</v>
      </c>
      <c r="AQ16" s="317">
        <v>-6186</v>
      </c>
      <c r="AR16" s="318">
        <v>85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2378687</v>
      </c>
      <c r="AP17" s="316">
        <v>93867</v>
      </c>
      <c r="AQ17" s="317">
        <v>87031</v>
      </c>
      <c r="AR17" s="318">
        <v>7.9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520</v>
      </c>
      <c r="AL21" s="1174"/>
      <c r="AM21" s="1174"/>
      <c r="AN21" s="1175"/>
      <c r="AO21" s="328">
        <v>7.62</v>
      </c>
      <c r="AP21" s="329">
        <v>8.3000000000000007</v>
      </c>
      <c r="AQ21" s="330">
        <v>-0.68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521</v>
      </c>
      <c r="AL22" s="1174"/>
      <c r="AM22" s="1174"/>
      <c r="AN22" s="1175"/>
      <c r="AO22" s="333">
        <v>98.8</v>
      </c>
      <c r="AP22" s="334">
        <v>97.7</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525</v>
      </c>
      <c r="AL32" s="1190"/>
      <c r="AM32" s="1190"/>
      <c r="AN32" s="1191"/>
      <c r="AO32" s="343">
        <v>1176389</v>
      </c>
      <c r="AP32" s="343">
        <v>46422</v>
      </c>
      <c r="AQ32" s="344">
        <v>50496</v>
      </c>
      <c r="AR32" s="345">
        <v>-8.1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526</v>
      </c>
      <c r="AL33" s="1190"/>
      <c r="AM33" s="1190"/>
      <c r="AN33" s="1191"/>
      <c r="AO33" s="343" t="s">
        <v>512</v>
      </c>
      <c r="AP33" s="343" t="s">
        <v>512</v>
      </c>
      <c r="AQ33" s="344" t="s">
        <v>512</v>
      </c>
      <c r="AR33" s="345" t="s">
        <v>512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527</v>
      </c>
      <c r="AL34" s="1190"/>
      <c r="AM34" s="1190"/>
      <c r="AN34" s="1191"/>
      <c r="AO34" s="343" t="s">
        <v>512</v>
      </c>
      <c r="AP34" s="343" t="s">
        <v>512</v>
      </c>
      <c r="AQ34" s="344">
        <v>40</v>
      </c>
      <c r="AR34" s="345" t="s">
        <v>512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528</v>
      </c>
      <c r="AL35" s="1190"/>
      <c r="AM35" s="1190"/>
      <c r="AN35" s="1191"/>
      <c r="AO35" s="343">
        <v>261356</v>
      </c>
      <c r="AP35" s="343">
        <v>10314</v>
      </c>
      <c r="AQ35" s="344">
        <v>19688</v>
      </c>
      <c r="AR35" s="345">
        <v>-47.6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529</v>
      </c>
      <c r="AL36" s="1190"/>
      <c r="AM36" s="1190"/>
      <c r="AN36" s="1191"/>
      <c r="AO36" s="343" t="s">
        <v>512</v>
      </c>
      <c r="AP36" s="343" t="s">
        <v>512</v>
      </c>
      <c r="AQ36" s="344">
        <v>2838</v>
      </c>
      <c r="AR36" s="345" t="s">
        <v>512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530</v>
      </c>
      <c r="AL37" s="1190"/>
      <c r="AM37" s="1190"/>
      <c r="AN37" s="1191"/>
      <c r="AO37" s="343">
        <v>89657</v>
      </c>
      <c r="AP37" s="343">
        <v>3538</v>
      </c>
      <c r="AQ37" s="344">
        <v>486</v>
      </c>
      <c r="AR37" s="345">
        <v>628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531</v>
      </c>
      <c r="AL38" s="1193"/>
      <c r="AM38" s="1193"/>
      <c r="AN38" s="1194"/>
      <c r="AO38" s="346" t="s">
        <v>512</v>
      </c>
      <c r="AP38" s="346" t="s">
        <v>512</v>
      </c>
      <c r="AQ38" s="347">
        <v>3</v>
      </c>
      <c r="AR38" s="335" t="s">
        <v>512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532</v>
      </c>
      <c r="AL39" s="1193"/>
      <c r="AM39" s="1193"/>
      <c r="AN39" s="1194"/>
      <c r="AO39" s="343">
        <v>-72093</v>
      </c>
      <c r="AP39" s="343">
        <v>-2845</v>
      </c>
      <c r="AQ39" s="344">
        <v>-4320</v>
      </c>
      <c r="AR39" s="345">
        <v>-34.1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533</v>
      </c>
      <c r="AL40" s="1190"/>
      <c r="AM40" s="1190"/>
      <c r="AN40" s="1191"/>
      <c r="AO40" s="343">
        <v>-903415</v>
      </c>
      <c r="AP40" s="343">
        <v>-35650</v>
      </c>
      <c r="AQ40" s="344">
        <v>-47973</v>
      </c>
      <c r="AR40" s="345">
        <v>-25.7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551894</v>
      </c>
      <c r="AP41" s="343">
        <v>21779</v>
      </c>
      <c r="AQ41" s="344">
        <v>21258</v>
      </c>
      <c r="AR41" s="345">
        <v>2.5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502</v>
      </c>
      <c r="AN49" s="1186" t="s">
        <v>537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1403820</v>
      </c>
      <c r="AN51" s="365">
        <v>52793</v>
      </c>
      <c r="AO51" s="366">
        <v>19.399999999999999</v>
      </c>
      <c r="AP51" s="367">
        <v>81768</v>
      </c>
      <c r="AQ51" s="368">
        <v>-23.3</v>
      </c>
      <c r="AR51" s="369">
        <v>42.7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680056</v>
      </c>
      <c r="AN52" s="373">
        <v>25575</v>
      </c>
      <c r="AO52" s="374">
        <v>17.8</v>
      </c>
      <c r="AP52" s="375">
        <v>37917</v>
      </c>
      <c r="AQ52" s="376">
        <v>-16.7</v>
      </c>
      <c r="AR52" s="377">
        <v>34.5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1041107</v>
      </c>
      <c r="AN53" s="365">
        <v>39473</v>
      </c>
      <c r="AO53" s="366">
        <v>-25.2</v>
      </c>
      <c r="AP53" s="367">
        <v>65876</v>
      </c>
      <c r="AQ53" s="368">
        <v>-19.399999999999999</v>
      </c>
      <c r="AR53" s="369">
        <v>-5.8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454823</v>
      </c>
      <c r="AN54" s="373">
        <v>17244</v>
      </c>
      <c r="AO54" s="374">
        <v>-32.6</v>
      </c>
      <c r="AP54" s="375">
        <v>36484</v>
      </c>
      <c r="AQ54" s="376">
        <v>-3.8</v>
      </c>
      <c r="AR54" s="377">
        <v>-28.8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752970</v>
      </c>
      <c r="AN55" s="365">
        <v>28916</v>
      </c>
      <c r="AO55" s="366">
        <v>-26.7</v>
      </c>
      <c r="AP55" s="367">
        <v>68468</v>
      </c>
      <c r="AQ55" s="368">
        <v>3.9</v>
      </c>
      <c r="AR55" s="369">
        <v>-30.6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300528</v>
      </c>
      <c r="AN56" s="373">
        <v>11541</v>
      </c>
      <c r="AO56" s="374">
        <v>-33.1</v>
      </c>
      <c r="AP56" s="375">
        <v>34140</v>
      </c>
      <c r="AQ56" s="376">
        <v>-6.4</v>
      </c>
      <c r="AR56" s="377">
        <v>-26.7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843330</v>
      </c>
      <c r="AN57" s="365">
        <v>32890</v>
      </c>
      <c r="AO57" s="366">
        <v>13.7</v>
      </c>
      <c r="AP57" s="367">
        <v>69729</v>
      </c>
      <c r="AQ57" s="368">
        <v>1.8</v>
      </c>
      <c r="AR57" s="369">
        <v>11.9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525510</v>
      </c>
      <c r="AN58" s="373">
        <v>20495</v>
      </c>
      <c r="AO58" s="374">
        <v>77.599999999999994</v>
      </c>
      <c r="AP58" s="375">
        <v>38908</v>
      </c>
      <c r="AQ58" s="376">
        <v>14</v>
      </c>
      <c r="AR58" s="377">
        <v>63.6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1527656</v>
      </c>
      <c r="AN59" s="365">
        <v>60284</v>
      </c>
      <c r="AO59" s="366">
        <v>83.3</v>
      </c>
      <c r="AP59" s="367">
        <v>74581</v>
      </c>
      <c r="AQ59" s="368">
        <v>7</v>
      </c>
      <c r="AR59" s="369">
        <v>76.3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931797</v>
      </c>
      <c r="AN60" s="373">
        <v>36770</v>
      </c>
      <c r="AO60" s="374">
        <v>79.400000000000006</v>
      </c>
      <c r="AP60" s="375">
        <v>41563</v>
      </c>
      <c r="AQ60" s="376">
        <v>6.8</v>
      </c>
      <c r="AR60" s="377">
        <v>72.599999999999994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1113777</v>
      </c>
      <c r="AN61" s="380">
        <v>42871</v>
      </c>
      <c r="AO61" s="381">
        <v>12.9</v>
      </c>
      <c r="AP61" s="382">
        <v>72084</v>
      </c>
      <c r="AQ61" s="383">
        <v>-6</v>
      </c>
      <c r="AR61" s="369">
        <v>18.899999999999999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578543</v>
      </c>
      <c r="AN62" s="373">
        <v>22325</v>
      </c>
      <c r="AO62" s="374">
        <v>21.8</v>
      </c>
      <c r="AP62" s="375">
        <v>37802</v>
      </c>
      <c r="AQ62" s="376">
        <v>-1.2</v>
      </c>
      <c r="AR62" s="377">
        <v>23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mqwnQ90e+38S7lH3Kuzou3o0+yp5QQfSa62TqkcrRkb2HCpm/sT5re0KarvoezTjqf2456BhP11ocPO9LIdDgA==" saltValue="7cPcwwf/1VO0rOpblxVy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5EzXdwKcJy7GF7EWof51NLXTtvzZqgmjvNywmAgJZK9Ijq/vshEjLJVxECvuQ+HYNDoXzjW8sQl/cxwq8VtPMw==" saltValue="zwEt43B224AeC8A/g29U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7Do0MySaVBKxsy93sT7+yAB+BnvfPg/2wI//zfNNSUq4Tb13m7tu0lC9E8jep8SzKFWlX+Fp9T5/iTM2RVJGyA==" saltValue="0hMO27CHjsH4tRhb1sZ3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98" t="s">
        <v>3</v>
      </c>
      <c r="D47" s="1198"/>
      <c r="E47" s="1199"/>
      <c r="F47" s="11">
        <v>23.87</v>
      </c>
      <c r="G47" s="12">
        <v>21.52</v>
      </c>
      <c r="H47" s="12">
        <v>21.17</v>
      </c>
      <c r="I47" s="12">
        <v>22</v>
      </c>
      <c r="J47" s="13">
        <v>22.06</v>
      </c>
    </row>
    <row r="48" spans="2:10" ht="57.75" customHeight="1">
      <c r="B48" s="14"/>
      <c r="C48" s="1200" t="s">
        <v>4</v>
      </c>
      <c r="D48" s="1200"/>
      <c r="E48" s="1201"/>
      <c r="F48" s="15">
        <v>0.2</v>
      </c>
      <c r="G48" s="16">
        <v>0.35</v>
      </c>
      <c r="H48" s="16">
        <v>0.68</v>
      </c>
      <c r="I48" s="16">
        <v>2.2000000000000002</v>
      </c>
      <c r="J48" s="17">
        <v>1.78</v>
      </c>
    </row>
    <row r="49" spans="2:10" ht="57.75" customHeight="1" thickBot="1">
      <c r="B49" s="18"/>
      <c r="C49" s="1202" t="s">
        <v>5</v>
      </c>
      <c r="D49" s="1202"/>
      <c r="E49" s="1203"/>
      <c r="F49" s="19" t="s">
        <v>558</v>
      </c>
      <c r="G49" s="20">
        <v>0.4</v>
      </c>
      <c r="H49" s="20">
        <v>0.05</v>
      </c>
      <c r="I49" s="20">
        <v>1.54</v>
      </c>
      <c r="J49" s="21" t="s">
        <v>559</v>
      </c>
    </row>
    <row r="50" spans="2:10" ht="13.5" customHeight="1"/>
  </sheetData>
  <sheetProtection algorithmName="SHA-512" hashValue="vkH/g0Ks5zTVe2sRNMwP6imC8NW/YT6e0ryX1ejX0g4MqwJCP/4qSSwwZx2/TQZwMoxDuSfQldjIaUbOXKTtuQ==" saltValue="fGUHBdV+GgNyrnD1X/S1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2021-03-01T02:05:11Z</cp:lastPrinted>
  <dcterms:created xsi:type="dcterms:W3CDTF">2021-02-05T04:26:52Z</dcterms:created>
  <dcterms:modified xsi:type="dcterms:W3CDTF">2021-03-25T01:11:30Z</dcterms:modified>
  <cp:category/>
</cp:coreProperties>
</file>